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617BC214-5CED-4187-ABB5-EA756EFC9B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E10" i="9"/>
  <c r="J6" i="9"/>
  <c r="I6" i="9"/>
  <c r="H6" i="9"/>
  <c r="G6" i="9"/>
  <c r="J5" i="9"/>
  <c r="J10" i="9" s="1"/>
  <c r="I5" i="9"/>
  <c r="I10" i="9" s="1"/>
  <c r="H5" i="9"/>
  <c r="G5" i="9"/>
  <c r="G10" i="9" l="1"/>
  <c r="H10" i="9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<sst xmlns="http://schemas.openxmlformats.org/spreadsheetml/2006/main" count="56" uniqueCount="49">
  <si>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</si>
  <si>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</si>
  <si>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</si>
  <si>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</si>
  <si>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</si>
  <si>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</si>
  <si>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</si>
  <si>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</si>
  <si>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</si>
  <si>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</si>
  <si>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</si>
  <si>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</si>
  <si>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</si>
  <si>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</si>
  <si>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</si>
  <si>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</si>
  <si>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</si>
  <si>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</si>
  <si>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</si>
  <si>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</si>
  <si>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</si>
  <si>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</si>
  <si>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</si>
  <si>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</si>
  <si>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</si>
  <si>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</si>
  <si>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гор. напиок</t>
  </si>
  <si>
    <t>8.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</si>
  <si>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</si>
  <si>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</si>
  <si>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</si>
  <si>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</si>
  <si>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</si>
  <si>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</si>
  <si>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</si>
  <si>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</si>
  <si>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</si>
  <si>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</si>
  <si>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</si>
  <si>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</si>
  <si>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</si>
  <si>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</si>
  <si>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</si>
  <si>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</si>
  <si>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</si>
  <si>
    <t>12-18 лет</t>
  </si>
  <si>
    <t xml:space="preserve">12-18 лет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</si>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</sst>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32.140625" customWidth="1"/>
    <col min="5" max="5" width="10.28515625" customWidth="1"/>
    <col min="6" max="6" width="7.285156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47</v>
      </c>
      <c r="C1" s="47"/>
      <c r="D1" s="48"/>
      <c r="E1" t="s">
        <v>1</v>
      </c>
      <c r="F1" s="1" t="s">
        <v>48</v>
      </c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7" t="s">
        <v>16</v>
      </c>
      <c r="C4" s="39" t="s">
        <v>28</v>
      </c>
      <c r="D4" s="8" t="s">
        <v>29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0" ht="12" customHeight="1" x14ac:dyDescent="0.25">
      <c r="A5" s="10" t="s">
        <v>45</v>
      </c>
      <c r="B5" s="11" t="s">
        <v>18</v>
      </c>
      <c r="C5" s="40" t="s">
        <v>30</v>
      </c>
      <c r="D5" s="13" t="s">
        <v>31</v>
      </c>
      <c r="E5" s="26">
        <v>100</v>
      </c>
      <c r="F5" s="14"/>
      <c r="G5" s="32">
        <f>136.09/90*100</f>
        <v>151.21111111111111</v>
      </c>
      <c r="H5" s="32">
        <f>8.1/90*100</f>
        <v>9</v>
      </c>
      <c r="I5" s="32">
        <f>9.33/90*100</f>
        <v>10.366666666666667</v>
      </c>
      <c r="J5" s="33">
        <f>4.944/90*100</f>
        <v>5.4933333333333332</v>
      </c>
    </row>
    <row r="6" spans="1:10" ht="15" customHeight="1" thickBot="1" x14ac:dyDescent="0.3">
      <c r="A6" s="10"/>
      <c r="B6" s="11" t="s">
        <v>19</v>
      </c>
      <c r="C6" s="40" t="s">
        <v>32</v>
      </c>
      <c r="D6" s="13" t="s">
        <v>33</v>
      </c>
      <c r="E6" s="26">
        <v>180</v>
      </c>
      <c r="F6" s="14"/>
      <c r="G6" s="32">
        <f>222.62/150*180</f>
        <v>267.14400000000001</v>
      </c>
      <c r="H6" s="32">
        <f>6.23/150*180</f>
        <v>7.4760000000000009</v>
      </c>
      <c r="I6" s="32">
        <f>6.56/150*180</f>
        <v>7.8719999999999999</v>
      </c>
      <c r="J6" s="33">
        <f>34.68/150*180</f>
        <v>41.616</v>
      </c>
    </row>
    <row r="7" spans="1:10" ht="15.75" thickBot="1" x14ac:dyDescent="0.3">
      <c r="A7" s="10"/>
      <c r="B7" s="12" t="s">
        <v>26</v>
      </c>
      <c r="C7" s="40" t="s">
        <v>34</v>
      </c>
      <c r="D7" s="13" t="s">
        <v>35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0" ht="15.75" thickBot="1" x14ac:dyDescent="0.3">
      <c r="A8" s="10"/>
      <c r="B8" s="21" t="s">
        <v>20</v>
      </c>
      <c r="C8" s="45" t="s">
        <v>23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0"/>
      <c r="B9" s="21"/>
      <c r="C9" s="41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f>SUM(E4:E9)</f>
        <v>570</v>
      </c>
      <c r="F10" s="29">
        <v>84.66</v>
      </c>
      <c r="G10" s="29">
        <f>SUM(G4:G9)</f>
        <v>553.82511111111114</v>
      </c>
      <c r="H10" s="29">
        <f t="shared" ref="H10:J10" si="0">SUM(H4:H9)</f>
        <v>19.416000000000004</v>
      </c>
      <c r="I10" s="29">
        <f t="shared" si="0"/>
        <v>18.608666666666664</v>
      </c>
      <c r="J10" s="29">
        <f t="shared" si="0"/>
        <v>74.779333333333327</v>
      </c>
    </row>
    <row r="11" spans="1:10" ht="15" customHeight="1" x14ac:dyDescent="0.25">
      <c r="A11" s="10" t="s">
        <v>15</v>
      </c>
      <c r="B11" s="18" t="s">
        <v>16</v>
      </c>
      <c r="C11" s="42" t="s">
        <v>28</v>
      </c>
      <c r="D11" s="19" t="s">
        <v>36</v>
      </c>
      <c r="E11" s="36">
        <v>60</v>
      </c>
      <c r="F11" s="20"/>
      <c r="G11" s="37">
        <v>8.4600000000000009</v>
      </c>
      <c r="H11" s="37">
        <v>0.48</v>
      </c>
      <c r="I11" s="37">
        <v>0.06</v>
      </c>
      <c r="J11" s="38">
        <v>1.5</v>
      </c>
    </row>
    <row r="12" spans="1:10" ht="33" customHeight="1" x14ac:dyDescent="0.25">
      <c r="A12" s="10" t="s">
        <v>46</v>
      </c>
      <c r="B12" s="11" t="s">
        <v>17</v>
      </c>
      <c r="C12" s="40" t="s">
        <v>37</v>
      </c>
      <c r="D12" s="13" t="s">
        <v>38</v>
      </c>
      <c r="E12" s="26">
        <v>250</v>
      </c>
      <c r="F12" s="14"/>
      <c r="G12" s="32">
        <f>89.78/200*250</f>
        <v>112.22500000000001</v>
      </c>
      <c r="H12" s="32">
        <f>1.61/200*250</f>
        <v>2.0125000000000002</v>
      </c>
      <c r="I12" s="32">
        <f>6.15/200*250</f>
        <v>7.6875000000000009</v>
      </c>
      <c r="J12" s="33">
        <f>6.99/200*250</f>
        <v>8.7375000000000007</v>
      </c>
    </row>
    <row r="13" spans="1:10" x14ac:dyDescent="0.25">
      <c r="A13" s="10"/>
      <c r="B13" s="11" t="s">
        <v>18</v>
      </c>
      <c r="C13" s="40" t="s">
        <v>39</v>
      </c>
      <c r="D13" s="13" t="s">
        <v>40</v>
      </c>
      <c r="E13" s="26">
        <v>100</v>
      </c>
      <c r="F13" s="14"/>
      <c r="G13" s="32">
        <f>158.94/90*100</f>
        <v>176.6</v>
      </c>
      <c r="H13" s="32">
        <f>17.94/90*100</f>
        <v>19.933333333333334</v>
      </c>
      <c r="I13" s="32">
        <f>6.74/90*100</f>
        <v>7.4888888888888889</v>
      </c>
      <c r="J13" s="33">
        <f>6.63/90*100</f>
        <v>7.3666666666666671</v>
      </c>
    </row>
    <row r="14" spans="1:10" x14ac:dyDescent="0.25">
      <c r="A14" s="10"/>
      <c r="B14" s="11" t="s">
        <v>19</v>
      </c>
      <c r="C14" s="40" t="s">
        <v>41</v>
      </c>
      <c r="D14" s="13" t="s">
        <v>42</v>
      </c>
      <c r="E14" s="26">
        <v>180</v>
      </c>
      <c r="F14" s="14"/>
      <c r="G14" s="32">
        <f>173.46/150*180</f>
        <v>208.15200000000002</v>
      </c>
      <c r="H14" s="32">
        <f>4.14/150*180</f>
        <v>4.968</v>
      </c>
      <c r="I14" s="32">
        <f>4.23/150*180</f>
        <v>5.0760000000000005</v>
      </c>
      <c r="J14" s="33">
        <f>29.73/150*180</f>
        <v>35.676000000000002</v>
      </c>
    </row>
    <row r="15" spans="1:10" ht="30" x14ac:dyDescent="0.25">
      <c r="A15" s="10"/>
      <c r="B15" s="11" t="s">
        <v>25</v>
      </c>
      <c r="C15" s="40" t="s">
        <v>43</v>
      </c>
      <c r="D15" s="13" t="s">
        <v>44</v>
      </c>
      <c r="E15" s="26">
        <v>200</v>
      </c>
      <c r="F15" s="14"/>
      <c r="G15" s="32">
        <v>48.8</v>
      </c>
      <c r="H15" s="32">
        <v>0.08</v>
      </c>
      <c r="I15" s="32">
        <v>0.08</v>
      </c>
      <c r="J15" s="33">
        <v>11.94</v>
      </c>
    </row>
    <row r="16" spans="1:10" x14ac:dyDescent="0.25">
      <c r="A16" s="10"/>
      <c r="B16" s="11" t="s">
        <v>20</v>
      </c>
      <c r="C16" s="40" t="s">
        <v>23</v>
      </c>
      <c r="D16" s="13" t="s">
        <v>14</v>
      </c>
      <c r="E16" s="26">
        <v>40</v>
      </c>
      <c r="F16" s="14"/>
      <c r="G16" s="32">
        <v>105.36</v>
      </c>
      <c r="H16" s="32">
        <v>4.5599999999999996</v>
      </c>
      <c r="I16" s="32">
        <v>0.48</v>
      </c>
      <c r="J16" s="33">
        <v>20.7</v>
      </c>
    </row>
    <row r="17" spans="1:10" x14ac:dyDescent="0.25">
      <c r="A17" s="10"/>
      <c r="B17" s="11" t="s">
        <v>21</v>
      </c>
      <c r="C17" s="40" t="s">
        <v>24</v>
      </c>
      <c r="D17" s="13" t="s">
        <v>22</v>
      </c>
      <c r="E17" s="26">
        <v>50</v>
      </c>
      <c r="F17" s="32"/>
      <c r="G17" s="32">
        <v>145.46</v>
      </c>
      <c r="H17" s="32">
        <v>3.43</v>
      </c>
      <c r="I17" s="32">
        <v>0.7</v>
      </c>
      <c r="J17" s="33">
        <v>31.36</v>
      </c>
    </row>
    <row r="18" spans="1:10" x14ac:dyDescent="0.25">
      <c r="A18" s="10"/>
      <c r="B18" s="21"/>
      <c r="C18" s="21"/>
      <c r="D18" s="22"/>
      <c r="E18" s="23"/>
      <c r="F18" s="43"/>
      <c r="G18" s="27"/>
      <c r="H18" s="27"/>
      <c r="I18" s="27"/>
      <c r="J18" s="44"/>
    </row>
    <row r="19" spans="1:10" ht="15.75" thickBot="1" x14ac:dyDescent="0.3">
      <c r="A19" s="15"/>
      <c r="B19" s="16"/>
      <c r="C19" s="16"/>
      <c r="D19" s="17"/>
      <c r="E19" s="28">
        <f>SUM(E11:E18)</f>
        <v>880</v>
      </c>
      <c r="F19" s="29">
        <v>84.66</v>
      </c>
      <c r="G19" s="28">
        <f>SUM(G11:G18)</f>
        <v>805.05700000000002</v>
      </c>
      <c r="H19" s="28">
        <f t="shared" ref="H19:J19" si="1">SUM(H11:H18)</f>
        <v>35.463833333333334</v>
      </c>
      <c r="I19" s="28">
        <f t="shared" si="1"/>
        <v>21.572388888888888</v>
      </c>
      <c r="J19" s="28">
        <f t="shared" si="1"/>
        <v>117.28016666666667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2021-10-19T15:00:51Z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