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Ноябрь 2021 г\"/>
    </mc:Choice>
  </mc:AlternateContent>
  <xr:revisionPtr revIDLastSave="0" documentId="13_ncr:1_{898D119F-3511-41EA-A606-F2BB913B0A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9" l="1"/>
  <c r="J14" i="9"/>
  <c r="I14" i="9"/>
  <c r="H14" i="9"/>
  <c r="G14" i="9"/>
  <c r="J13" i="9"/>
  <c r="I13" i="9"/>
  <c r="H13" i="9"/>
  <c r="G13" i="9"/>
  <c r="J12" i="9"/>
  <c r="J19" i="9" s="1"/>
  <c r="I12" i="9"/>
  <c r="I19" i="9" s="1"/>
  <c r="H12" i="9"/>
  <c r="H19" i="9" s="1"/>
  <c r="G12" i="9"/>
  <c r="G19" i="9" s="1"/>
  <c r="J10" i="9"/>
  <c r="I10" i="9"/>
  <c r="E10" i="9"/>
  <c r="J6" i="9"/>
  <c r="I6" i="9"/>
  <c r="H6" i="9"/>
  <c r="G6" i="9"/>
  <c r="J5" i="9"/>
  <c r="I5" i="9"/>
  <c r="H5" i="9"/>
  <c r="G5" i="9"/>
  <c r="G10" i="9" l="1"/>
  <c r="H10" i="9"/>
</calcChain>
</file>

<file path=xl/sharedStrings.xml><?xml version="1.0" encoding="utf-8"?>
<sst xmlns="http://schemas.openxmlformats.org/spreadsheetml/2006/main" count="59" uniqueCount="50">
  <si>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</si>
  <si>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</si>
  <si>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</si>
  <si>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</si>
  <si>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</si>
  <si>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</si>
  <si>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</si>
  <si>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</si>
  <si>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</si>
  <si>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</si>
  <si>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</si>
  <si>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</si>
  <si>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</si>
  <si>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</si>
  <si>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</si>
  <si>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</si>
  <si>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</si>
  <si>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</si>
  <si>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</si>
  <si>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</si>
  <si>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</si>
  <si>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</si>
  <si>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</si>
  <si>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</si>
  <si>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</si>
  <si>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</si>
  <si>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№377/2018</t>
  </si>
  <si>
    <t>Пюре картофельное</t>
  </si>
  <si>
    <t>МАОУ "  СОШ №2 "</t>
  </si>
  <si>
    <t>1,2</t>
  </si>
  <si>
    <t>12-18 лет</t>
  </si>
  <si>
    <t xml:space="preserve">12-18 лет </t>
  </si>
  <si>
    <t>9.</t>
  </si>
  <si>
    <t>№4/2013</t>
  </si>
  <si>
    <t>Салат из белокочанной капусты с морковью</t>
  </si>
  <si>
    <t>№345/2013</t>
  </si>
  <si>
    <t>Биточек рыбный</t>
  </si>
  <si>
    <t>гор. Напиток</t>
  </si>
  <si>
    <t>№457/2018</t>
  </si>
  <si>
    <t>Чай с сахаром</t>
  </si>
  <si>
    <t>№157/2018</t>
  </si>
  <si>
    <t>Овощи консервированные отварные (кукуруза)</t>
  </si>
  <si>
    <t>№95/2018</t>
  </si>
  <si>
    <t xml:space="preserve">Борщ с капустой и картофелем  со сметаной </t>
  </si>
  <si>
    <t>№390/2013</t>
  </si>
  <si>
    <t>Тефтели "Ежики" в соусе</t>
  </si>
  <si>
    <t>№202/2018</t>
  </si>
  <si>
    <t xml:space="preserve">Каша гречневая </t>
  </si>
  <si>
    <t>№496/2018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</si>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</sst>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/>
  </sheetViews>
  <sheetFormatPr defaultRowHeight="15" x14ac:dyDescent="0.25"/>
  <cols>
    <col min="1" max="1" width="12" customWidth="1"/>
    <col min="2" max="3" width="11.42578125" customWidth="1"/>
    <col min="4" max="4" width="42.28515625" customWidth="1"/>
    <col min="5" max="5" width="9.28515625" customWidth="1"/>
    <col min="6" max="6" width="7.28515625" customWidth="1"/>
    <col min="7" max="7" width="13.140625" customWidth="1"/>
    <col min="8" max="8" width="8.7109375" customWidth="1"/>
    <col min="9" max="9" width="10" customWidth="1"/>
    <col min="10" max="10" width="11.285156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1</v>
      </c>
      <c r="F1" s="1" t="s">
        <v>29</v>
      </c>
      <c r="I1" t="s">
        <v>2</v>
      </c>
      <c r="J1" s="2" t="s">
        <v>32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16</v>
      </c>
      <c r="C4" s="38" t="s">
        <v>33</v>
      </c>
      <c r="D4" s="8" t="s">
        <v>34</v>
      </c>
      <c r="E4" s="24">
        <v>60</v>
      </c>
      <c r="F4" s="9"/>
      <c r="G4" s="29">
        <v>57.02</v>
      </c>
      <c r="H4" s="29">
        <v>0.92</v>
      </c>
      <c r="I4" s="29">
        <v>3.65</v>
      </c>
      <c r="J4" s="30">
        <v>5.12</v>
      </c>
    </row>
    <row r="5" spans="1:10" ht="12" customHeight="1" thickBot="1" x14ac:dyDescent="0.3">
      <c r="A5" s="10" t="s">
        <v>30</v>
      </c>
      <c r="B5" s="11" t="s">
        <v>18</v>
      </c>
      <c r="C5" s="39" t="s">
        <v>35</v>
      </c>
      <c r="D5" s="13" t="s">
        <v>36</v>
      </c>
      <c r="E5" s="24">
        <v>100</v>
      </c>
      <c r="F5" s="14"/>
      <c r="G5" s="31">
        <f>108.94/90*100</f>
        <v>121.04444444444444</v>
      </c>
      <c r="H5" s="31">
        <f>13.62/90*100</f>
        <v>15.133333333333333</v>
      </c>
      <c r="I5" s="31">
        <f>3.36/90*100</f>
        <v>3.7333333333333329</v>
      </c>
      <c r="J5" s="32">
        <f>6.06/90*100</f>
        <v>6.7333333333333325</v>
      </c>
    </row>
    <row r="6" spans="1:10" ht="15" customHeight="1" thickBot="1" x14ac:dyDescent="0.3">
      <c r="A6" s="10"/>
      <c r="B6" s="11" t="s">
        <v>19</v>
      </c>
      <c r="C6" s="39" t="s">
        <v>26</v>
      </c>
      <c r="D6" s="13" t="s">
        <v>27</v>
      </c>
      <c r="E6" s="24">
        <v>180</v>
      </c>
      <c r="F6" s="14"/>
      <c r="G6" s="31">
        <f>175.49/150*180</f>
        <v>210.58800000000002</v>
      </c>
      <c r="H6" s="31">
        <f>3.73/150*180</f>
        <v>4.476</v>
      </c>
      <c r="I6" s="31">
        <f>6.81/150*180</f>
        <v>8.1719999999999988</v>
      </c>
      <c r="J6" s="32">
        <f>24.81/150*180</f>
        <v>29.771999999999998</v>
      </c>
    </row>
    <row r="7" spans="1:10" ht="15.75" thickBot="1" x14ac:dyDescent="0.3">
      <c r="A7" s="10"/>
      <c r="B7" s="12" t="s">
        <v>37</v>
      </c>
      <c r="C7" s="39" t="s">
        <v>38</v>
      </c>
      <c r="D7" s="13" t="s">
        <v>39</v>
      </c>
      <c r="E7" s="24">
        <v>200</v>
      </c>
      <c r="F7" s="14"/>
      <c r="G7" s="31">
        <v>39.92</v>
      </c>
      <c r="H7" s="31"/>
      <c r="I7" s="31"/>
      <c r="J7" s="31">
        <v>9.98</v>
      </c>
    </row>
    <row r="8" spans="1:10" x14ac:dyDescent="0.25">
      <c r="A8" s="10"/>
      <c r="B8" s="21" t="s">
        <v>20</v>
      </c>
      <c r="C8" s="43" t="s">
        <v>23</v>
      </c>
      <c r="D8" s="22" t="s">
        <v>14</v>
      </c>
      <c r="E8" s="24">
        <v>30</v>
      </c>
      <c r="F8" s="33"/>
      <c r="G8" s="33">
        <v>62.38</v>
      </c>
      <c r="H8" s="33">
        <v>2.2799999999999998</v>
      </c>
      <c r="I8" s="33">
        <v>0.24</v>
      </c>
      <c r="J8" s="34">
        <v>10.35</v>
      </c>
    </row>
    <row r="9" spans="1:10" x14ac:dyDescent="0.25">
      <c r="A9" s="10"/>
      <c r="B9" s="11" t="s">
        <v>21</v>
      </c>
      <c r="C9" s="39" t="s">
        <v>24</v>
      </c>
      <c r="D9" s="13" t="s">
        <v>22</v>
      </c>
      <c r="E9" s="25">
        <v>30</v>
      </c>
      <c r="F9" s="31"/>
      <c r="G9" s="31">
        <v>62.34</v>
      </c>
      <c r="H9" s="31">
        <v>1.47</v>
      </c>
      <c r="I9" s="31">
        <v>0.3</v>
      </c>
      <c r="J9" s="32">
        <v>13.44</v>
      </c>
    </row>
    <row r="10" spans="1:10" ht="15" customHeight="1" thickBot="1" x14ac:dyDescent="0.3">
      <c r="A10" s="15"/>
      <c r="B10" s="16"/>
      <c r="C10" s="16"/>
      <c r="D10" s="17"/>
      <c r="E10" s="27">
        <f>SUM(E4:E9)</f>
        <v>600</v>
      </c>
      <c r="F10" s="28">
        <v>84.66</v>
      </c>
      <c r="G10" s="28">
        <f>SUM(G4:G9)</f>
        <v>553.29244444444441</v>
      </c>
      <c r="H10" s="28">
        <f t="shared" ref="H10:J10" si="0">SUM(H4:H9)</f>
        <v>24.279333333333334</v>
      </c>
      <c r="I10" s="28">
        <f t="shared" si="0"/>
        <v>16.095333333333333</v>
      </c>
      <c r="J10" s="28">
        <f t="shared" si="0"/>
        <v>75.39533333333334</v>
      </c>
    </row>
    <row r="11" spans="1:10" ht="30" x14ac:dyDescent="0.25">
      <c r="A11" s="10" t="s">
        <v>15</v>
      </c>
      <c r="B11" s="18" t="s">
        <v>16</v>
      </c>
      <c r="C11" s="40" t="s">
        <v>40</v>
      </c>
      <c r="D11" s="19" t="s">
        <v>41</v>
      </c>
      <c r="E11" s="35">
        <v>60</v>
      </c>
      <c r="F11" s="20"/>
      <c r="G11" s="36">
        <v>58.24</v>
      </c>
      <c r="H11" s="36">
        <v>1.22</v>
      </c>
      <c r="I11" s="36">
        <v>2.66</v>
      </c>
      <c r="J11" s="37">
        <v>7.36</v>
      </c>
    </row>
    <row r="12" spans="1:10" ht="15.75" thickBot="1" x14ac:dyDescent="0.3">
      <c r="A12" s="10" t="s">
        <v>31</v>
      </c>
      <c r="B12" s="11" t="s">
        <v>17</v>
      </c>
      <c r="C12" s="39" t="s">
        <v>42</v>
      </c>
      <c r="D12" s="13" t="s">
        <v>43</v>
      </c>
      <c r="E12" s="25">
        <v>250</v>
      </c>
      <c r="F12" s="14"/>
      <c r="G12" s="31">
        <f>141.6/200*250</f>
        <v>177</v>
      </c>
      <c r="H12" s="31">
        <f>2.83/200*250</f>
        <v>3.5375000000000001</v>
      </c>
      <c r="I12" s="31">
        <f>7.28/200*250</f>
        <v>9.1</v>
      </c>
      <c r="J12" s="32">
        <f>16.2/200*250</f>
        <v>20.25</v>
      </c>
    </row>
    <row r="13" spans="1:10" ht="15.75" thickBot="1" x14ac:dyDescent="0.3">
      <c r="A13" s="10"/>
      <c r="B13" s="11" t="s">
        <v>18</v>
      </c>
      <c r="C13" s="39" t="s">
        <v>44</v>
      </c>
      <c r="D13" s="13" t="s">
        <v>45</v>
      </c>
      <c r="E13" s="24">
        <v>100</v>
      </c>
      <c r="F13" s="14"/>
      <c r="G13" s="31">
        <f>233.27/90*100</f>
        <v>259.18888888888893</v>
      </c>
      <c r="H13" s="31">
        <f>9.89/90*100</f>
        <v>10.988888888888889</v>
      </c>
      <c r="I13" s="31">
        <f>16.75/90*100</f>
        <v>18.611111111111111</v>
      </c>
      <c r="J13" s="32">
        <f>10.73/90*100</f>
        <v>11.922222222222222</v>
      </c>
    </row>
    <row r="14" spans="1:10" ht="15" customHeight="1" x14ac:dyDescent="0.25">
      <c r="A14" s="10"/>
      <c r="B14" s="11" t="s">
        <v>19</v>
      </c>
      <c r="C14" s="39" t="s">
        <v>46</v>
      </c>
      <c r="D14" s="13" t="s">
        <v>47</v>
      </c>
      <c r="E14" s="24">
        <v>180</v>
      </c>
      <c r="F14" s="14"/>
      <c r="G14" s="31">
        <f>288.28/150*180</f>
        <v>345.93599999999992</v>
      </c>
      <c r="H14" s="31">
        <f>10.4/150*180</f>
        <v>12.479999999999999</v>
      </c>
      <c r="I14" s="31">
        <f>6.71/150*180</f>
        <v>8.0519999999999996</v>
      </c>
      <c r="J14" s="32">
        <f>46.57/150*180</f>
        <v>55.884</v>
      </c>
    </row>
    <row r="15" spans="1:10" ht="33" customHeight="1" x14ac:dyDescent="0.25">
      <c r="A15" s="10"/>
      <c r="B15" s="11" t="s">
        <v>25</v>
      </c>
      <c r="C15" s="39" t="s">
        <v>48</v>
      </c>
      <c r="D15" s="13" t="s">
        <v>49</v>
      </c>
      <c r="E15" s="25">
        <v>200</v>
      </c>
      <c r="F15" s="14"/>
      <c r="G15" s="31">
        <v>72.760000000000005</v>
      </c>
      <c r="H15" s="31">
        <v>0.68</v>
      </c>
      <c r="I15" s="31">
        <v>0.28000000000000003</v>
      </c>
      <c r="J15" s="32">
        <v>16.88</v>
      </c>
    </row>
    <row r="16" spans="1:10" x14ac:dyDescent="0.25">
      <c r="A16" s="10"/>
      <c r="B16" s="11" t="s">
        <v>20</v>
      </c>
      <c r="C16" s="39" t="s">
        <v>23</v>
      </c>
      <c r="D16" s="13" t="s">
        <v>14</v>
      </c>
      <c r="E16" s="25">
        <v>20</v>
      </c>
      <c r="F16" s="14"/>
      <c r="G16" s="31">
        <v>35.119999999999997</v>
      </c>
      <c r="H16" s="31">
        <v>1.52</v>
      </c>
      <c r="I16" s="31">
        <v>0.16</v>
      </c>
      <c r="J16" s="32">
        <v>6.9</v>
      </c>
    </row>
    <row r="17" spans="1:10" x14ac:dyDescent="0.25">
      <c r="A17" s="10"/>
      <c r="B17" s="11" t="s">
        <v>21</v>
      </c>
      <c r="C17" s="39" t="s">
        <v>24</v>
      </c>
      <c r="D17" s="13" t="s">
        <v>22</v>
      </c>
      <c r="E17" s="25">
        <v>20</v>
      </c>
      <c r="F17" s="31"/>
      <c r="G17" s="31">
        <v>83.12</v>
      </c>
      <c r="H17" s="31">
        <v>1.96</v>
      </c>
      <c r="I17" s="31">
        <v>0.4</v>
      </c>
      <c r="J17" s="32">
        <v>17.920000000000002</v>
      </c>
    </row>
    <row r="18" spans="1:10" x14ac:dyDescent="0.25">
      <c r="A18" s="10"/>
      <c r="B18" s="21"/>
      <c r="C18" s="21"/>
      <c r="D18" s="22"/>
      <c r="E18" s="23"/>
      <c r="F18" s="41"/>
      <c r="G18" s="26"/>
      <c r="H18" s="26"/>
      <c r="I18" s="26"/>
      <c r="J18" s="42"/>
    </row>
    <row r="19" spans="1:10" ht="15.75" thickBot="1" x14ac:dyDescent="0.3">
      <c r="A19" s="15"/>
      <c r="B19" s="16"/>
      <c r="C19" s="16"/>
      <c r="D19" s="17"/>
      <c r="E19" s="27">
        <f>SUM(E11:E18)</f>
        <v>830</v>
      </c>
      <c r="F19" s="28">
        <v>84.66</v>
      </c>
      <c r="G19" s="27">
        <f>SUM(G11:G18)</f>
        <v>1031.3648888888888</v>
      </c>
      <c r="H19" s="27">
        <f t="shared" ref="H19:J19" si="1">SUM(H11:H18)</f>
        <v>32.386388888888888</v>
      </c>
      <c r="I19" s="27">
        <f t="shared" si="1"/>
        <v>39.263111111111108</v>
      </c>
      <c r="J19" s="27">
        <f t="shared" si="1"/>
        <v>137.11622222222223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2021-11-10T15:33:27Z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