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Ноябрь 2021 г\"/>
    </mc:Choice>
  </mc:AlternateContent>
  <xr:revisionPtr revIDLastSave="0" documentId="13_ncr:1_{9A8101D6-EF09-4194-9FAA-EA16543A9E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7" l="1"/>
  <c r="E19" i="7"/>
  <c r="J14" i="7"/>
  <c r="I14" i="7"/>
  <c r="H14" i="7"/>
  <c r="G14" i="7"/>
  <c r="J13" i="7"/>
  <c r="I13" i="7"/>
  <c r="H13" i="7"/>
  <c r="G13" i="7"/>
  <c r="J12" i="7"/>
  <c r="J19" i="7" s="1"/>
  <c r="I12" i="7"/>
  <c r="I19" i="7" s="1"/>
  <c r="H12" i="7"/>
  <c r="G12" i="7"/>
  <c r="G19" i="7" s="1"/>
  <c r="J10" i="7"/>
  <c r="E10" i="7"/>
  <c r="J6" i="7"/>
  <c r="I6" i="7"/>
  <c r="H6" i="7"/>
  <c r="G6" i="7"/>
  <c r="G10" i="7" s="1"/>
  <c r="J5" i="7"/>
  <c r="I5" i="7"/>
  <c r="I10" i="7" s="1"/>
  <c r="H5" i="7"/>
  <c r="G5" i="7"/>
  <c r="H10" i="7" l="1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<sst xmlns="http://schemas.openxmlformats.org/spreadsheetml/2006/main" count="59" uniqueCount="50">
  <si>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</si>
  <si>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</si>
  <si>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</si>
  <si>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</si>
  <si>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</si>
  <si>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</si>
  <si>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</si>
  <si>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</si>
  <si>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</si>
  <si>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</si>
  <si>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</si>
  <si>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</si>
  <si>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</si>
  <si>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</si>
  <si>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</si>
  <si>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</si>
  <si>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</si>
  <si>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</si>
  <si>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</si>
  <si>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</si>
  <si>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</si>
  <si>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</si>
  <si>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</si>
  <si>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</si>
  <si>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</si>
  <si>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</si>
  <si>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№414/2013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</si>
  <si>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</si>
  <si>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</si>
  <si>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</si>
  <si>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</si>
  <si>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</si>
  <si>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</si>
  <si>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гор. Напиток</t>
  </si>
  <si>
    <t>№375/2018</t>
  </si>
  <si>
    <t>Чай с сахаром</t>
  </si>
  <si>
    <t>Каша гречневая</t>
  </si>
  <si>
    <t>Биточек из филе кур</t>
  </si>
  <si>
    <t>рис отварной</t>
  </si>
  <si>
    <t>Салат "Витаминный"</t>
  </si>
  <si>
    <t>Котлеты "Школьные"</t>
  </si>
  <si>
    <t>Компот из ягод замороженных</t>
  </si>
  <si>
    <t>№25/2013</t>
  </si>
  <si>
    <t>№347/2018</t>
  </si>
  <si>
    <t>№491/2018</t>
  </si>
  <si>
    <t>6.</t>
  </si>
  <si>
    <t>МАОУ "  СОШ №2 "</t>
  </si>
  <si>
    <t>1,2</t>
  </si>
  <si>
    <t>12-18 лет</t>
  </si>
  <si>
    <t xml:space="preserve">12-18 лет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</si>
</sst>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D22" sqref="D22"/>
    </sheetView>
  </sheetViews>
  <sheetFormatPr defaultRowHeight="15" x14ac:dyDescent="0.25"/>
  <cols>
    <col min="1" max="1" width="13.28515625" customWidth="1"/>
    <col min="2" max="2" width="16" customWidth="1"/>
    <col min="3" max="3" width="12.140625" customWidth="1"/>
    <col min="4" max="4" width="29.140625" customWidth="1"/>
    <col min="5" max="5" width="10.7109375" customWidth="1"/>
    <col min="6" max="6" width="7.4257812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3" t="s">
        <v>46</v>
      </c>
      <c r="C1" s="44"/>
      <c r="D1" s="45"/>
      <c r="E1" t="s">
        <v>1</v>
      </c>
      <c r="F1" s="1" t="s">
        <v>47</v>
      </c>
      <c r="I1" t="s">
        <v>2</v>
      </c>
      <c r="J1" s="2" t="s">
        <v>45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25</v>
      </c>
      <c r="D4" s="8" t="s">
        <v>29</v>
      </c>
      <c r="E4" s="23">
        <v>60</v>
      </c>
      <c r="F4" s="9"/>
      <c r="G4" s="28">
        <v>8.4600000000000009</v>
      </c>
      <c r="H4" s="28">
        <v>0.48</v>
      </c>
      <c r="I4" s="28">
        <v>0.06</v>
      </c>
      <c r="J4" s="29">
        <v>1.5</v>
      </c>
    </row>
    <row r="5" spans="1:10" ht="12" customHeight="1" thickBot="1" x14ac:dyDescent="0.3">
      <c r="A5" s="10" t="s">
        <v>48</v>
      </c>
      <c r="B5" s="11" t="s">
        <v>18</v>
      </c>
      <c r="C5" s="38" t="s">
        <v>34</v>
      </c>
      <c r="D5" s="12" t="s">
        <v>37</v>
      </c>
      <c r="E5" s="23">
        <v>100</v>
      </c>
      <c r="F5" s="13"/>
      <c r="G5" s="30">
        <f>163.25/90*100</f>
        <v>181.38888888888889</v>
      </c>
      <c r="H5" s="30">
        <f>19.63/90*100</f>
        <v>21.81111111111111</v>
      </c>
      <c r="I5" s="30">
        <f>4.8/90*100</f>
        <v>5.333333333333333</v>
      </c>
      <c r="J5" s="31">
        <f>10.39/90*100</f>
        <v>11.544444444444444</v>
      </c>
    </row>
    <row r="6" spans="1:10" ht="15" customHeight="1" thickBot="1" x14ac:dyDescent="0.3">
      <c r="A6" s="10"/>
      <c r="B6" s="11" t="s">
        <v>19</v>
      </c>
      <c r="C6" s="38" t="s">
        <v>26</v>
      </c>
      <c r="D6" s="12" t="s">
        <v>38</v>
      </c>
      <c r="E6" s="23">
        <v>180</v>
      </c>
      <c r="F6" s="13"/>
      <c r="G6" s="30">
        <f>215.34/150*180</f>
        <v>258.40800000000002</v>
      </c>
      <c r="H6" s="30">
        <f>4.59/150*180</f>
        <v>5.508</v>
      </c>
      <c r="I6" s="30">
        <f>7.02/150*180</f>
        <v>8.4239999999999995</v>
      </c>
      <c r="J6" s="31">
        <f>33.46/150*180</f>
        <v>40.152000000000001</v>
      </c>
    </row>
    <row r="7" spans="1:10" ht="15" customHeight="1" thickBot="1" x14ac:dyDescent="0.3">
      <c r="A7" s="10"/>
      <c r="B7" s="11" t="s">
        <v>33</v>
      </c>
      <c r="C7" s="38" t="s">
        <v>28</v>
      </c>
      <c r="D7" s="12" t="s">
        <v>35</v>
      </c>
      <c r="E7" s="23">
        <v>200</v>
      </c>
      <c r="F7" s="13"/>
      <c r="G7" s="30">
        <v>39.92</v>
      </c>
      <c r="H7" s="30"/>
      <c r="I7" s="30"/>
      <c r="J7" s="30">
        <v>9.98</v>
      </c>
    </row>
    <row r="8" spans="1:10" x14ac:dyDescent="0.25">
      <c r="A8" s="10"/>
      <c r="B8" s="20" t="s">
        <v>20</v>
      </c>
      <c r="C8" s="39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x14ac:dyDescent="0.25">
      <c r="A9" s="10"/>
      <c r="B9" s="11" t="s">
        <v>21</v>
      </c>
      <c r="C9" s="38" t="s">
        <v>24</v>
      </c>
      <c r="D9" s="12" t="s">
        <v>22</v>
      </c>
      <c r="E9" s="24">
        <v>20</v>
      </c>
      <c r="F9" s="30"/>
      <c r="G9" s="30">
        <v>83.12</v>
      </c>
      <c r="H9" s="30">
        <v>1.96</v>
      </c>
      <c r="I9" s="30">
        <v>0.4</v>
      </c>
      <c r="J9" s="31">
        <v>17.920000000000002</v>
      </c>
    </row>
    <row r="10" spans="1:10" ht="15" customHeight="1" thickBot="1" x14ac:dyDescent="0.3">
      <c r="A10" s="14"/>
      <c r="B10" s="15"/>
      <c r="C10" s="15"/>
      <c r="D10" s="16"/>
      <c r="E10" s="26">
        <f>SUM(E4:E9)</f>
        <v>580</v>
      </c>
      <c r="F10" s="27">
        <v>84.66</v>
      </c>
      <c r="G10" s="27">
        <f>SUM(G4:G9)</f>
        <v>606.41688888888893</v>
      </c>
      <c r="H10" s="27">
        <f t="shared" ref="H10:J10" si="0">SUM(H4:H9)</f>
        <v>31.27911111111111</v>
      </c>
      <c r="I10" s="27">
        <f t="shared" si="0"/>
        <v>14.377333333333333</v>
      </c>
      <c r="J10" s="27">
        <f t="shared" si="0"/>
        <v>87.99644444444445</v>
      </c>
    </row>
    <row r="11" spans="1:10" ht="15" customHeight="1" x14ac:dyDescent="0.25">
      <c r="A11" s="10" t="s">
        <v>15</v>
      </c>
      <c r="B11" s="17" t="s">
        <v>16</v>
      </c>
      <c r="C11" s="40" t="s">
        <v>42</v>
      </c>
      <c r="D11" s="18" t="s">
        <v>39</v>
      </c>
      <c r="E11" s="34">
        <v>60</v>
      </c>
      <c r="F11" s="19"/>
      <c r="G11" s="35">
        <v>44.09</v>
      </c>
      <c r="H11" s="35">
        <v>0.77</v>
      </c>
      <c r="I11" s="35">
        <v>3.09</v>
      </c>
      <c r="J11" s="36">
        <v>3.3</v>
      </c>
    </row>
    <row r="12" spans="1:10" ht="33" customHeight="1" x14ac:dyDescent="0.25">
      <c r="A12" s="10" t="s">
        <v>49</v>
      </c>
      <c r="B12" s="11" t="s">
        <v>17</v>
      </c>
      <c r="C12" s="38" t="s">
        <v>31</v>
      </c>
      <c r="D12" s="12" t="s">
        <v>30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8" t="s">
        <v>43</v>
      </c>
      <c r="D13" s="12" t="s">
        <v>40</v>
      </c>
      <c r="E13" s="24">
        <v>100</v>
      </c>
      <c r="F13" s="13"/>
      <c r="G13" s="30">
        <f>237.25/90*100</f>
        <v>263.61111111111109</v>
      </c>
      <c r="H13" s="30">
        <f>15.56/90*100</f>
        <v>17.288888888888891</v>
      </c>
      <c r="I13" s="30">
        <f>13.95/90*100</f>
        <v>15.5</v>
      </c>
      <c r="J13" s="31">
        <f>12.35/90*100</f>
        <v>13.722222222222221</v>
      </c>
    </row>
    <row r="14" spans="1:10" x14ac:dyDescent="0.25">
      <c r="A14" s="10"/>
      <c r="B14" s="11" t="s">
        <v>19</v>
      </c>
      <c r="C14" s="38" t="s">
        <v>27</v>
      </c>
      <c r="D14" s="12" t="s">
        <v>36</v>
      </c>
      <c r="E14" s="24">
        <v>180</v>
      </c>
      <c r="F14" s="13"/>
      <c r="G14" s="30">
        <f>288.28/150*180</f>
        <v>345.93599999999992</v>
      </c>
      <c r="H14" s="30">
        <f>10.4/150*180</f>
        <v>12.479999999999999</v>
      </c>
      <c r="I14" s="30">
        <f>6.71/150*180</f>
        <v>8.0519999999999996</v>
      </c>
      <c r="J14" s="31">
        <f>46.57/150*180</f>
        <v>55.884</v>
      </c>
    </row>
    <row r="15" spans="1:10" ht="30" x14ac:dyDescent="0.25">
      <c r="A15" s="10"/>
      <c r="B15" s="11" t="s">
        <v>32</v>
      </c>
      <c r="C15" s="38" t="s">
        <v>44</v>
      </c>
      <c r="D15" s="12" t="s">
        <v>41</v>
      </c>
      <c r="E15" s="24">
        <v>200</v>
      </c>
      <c r="F15" s="13"/>
      <c r="G15" s="30">
        <v>70.34</v>
      </c>
      <c r="H15" s="30">
        <v>0.18</v>
      </c>
      <c r="I15" s="30">
        <v>0.06</v>
      </c>
      <c r="J15" s="31">
        <v>17.27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20</v>
      </c>
      <c r="F16" s="13"/>
      <c r="G16" s="30">
        <v>35.119999999999997</v>
      </c>
      <c r="H16" s="30">
        <v>1.52</v>
      </c>
      <c r="I16" s="30">
        <v>0.16</v>
      </c>
      <c r="J16" s="31">
        <v>6.9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20</v>
      </c>
      <c r="F17" s="30"/>
      <c r="G17" s="30">
        <v>83.12</v>
      </c>
      <c r="H17" s="30">
        <v>1.96</v>
      </c>
      <c r="I17" s="30">
        <v>0.4</v>
      </c>
      <c r="J17" s="31">
        <v>17.920000000000002</v>
      </c>
    </row>
    <row r="18" spans="1:10" x14ac:dyDescent="0.25">
      <c r="A18" s="10"/>
      <c r="B18" s="20"/>
      <c r="C18" s="20"/>
      <c r="D18" s="21"/>
      <c r="E18" s="22"/>
      <c r="F18" s="41"/>
      <c r="G18" s="25"/>
      <c r="H18" s="25"/>
      <c r="I18" s="25"/>
      <c r="J18" s="42"/>
    </row>
    <row r="19" spans="1:10" ht="15.75" thickBot="1" x14ac:dyDescent="0.3">
      <c r="A19" s="14"/>
      <c r="B19" s="15"/>
      <c r="C19" s="15"/>
      <c r="D19" s="16"/>
      <c r="E19" s="26">
        <f>SUM(E11:E18)</f>
        <v>830</v>
      </c>
      <c r="F19" s="27">
        <v>84.66</v>
      </c>
      <c r="G19" s="26">
        <f>SUM(G11:G18)</f>
        <v>990.99211111111106</v>
      </c>
      <c r="H19" s="26">
        <f t="shared" ref="H19:J19" si="1">SUM(H11:H18)</f>
        <v>39.948888888888895</v>
      </c>
      <c r="I19" s="26">
        <f t="shared" si="1"/>
        <v>31.574499999999997</v>
      </c>
      <c r="J19" s="26">
        <f t="shared" si="1"/>
        <v>136.73372222222224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2021-11-22T03:36:55Z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