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Декабрь 2021 г\"/>
    </mc:Choice>
  </mc:AlternateContent>
  <xr:revisionPtr revIDLastSave="0" documentId="13_ncr:1_{D989AE5B-EC4A-4A65-A454-B4A54A9C83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7" l="1"/>
  <c r="I18" i="7"/>
  <c r="E18" i="7"/>
  <c r="J14" i="7"/>
  <c r="I14" i="7"/>
  <c r="H14" i="7"/>
  <c r="G14" i="7"/>
  <c r="J13" i="7"/>
  <c r="I13" i="7"/>
  <c r="H13" i="7"/>
  <c r="G13" i="7"/>
  <c r="J12" i="7"/>
  <c r="I12" i="7"/>
  <c r="H12" i="7"/>
  <c r="H18" i="7" s="1"/>
  <c r="G12" i="7"/>
  <c r="G18" i="7" s="1"/>
  <c r="E10" i="7"/>
  <c r="J5" i="7"/>
  <c r="I5" i="7"/>
  <c r="H5" i="7"/>
  <c r="G5" i="7"/>
  <c r="J4" i="7"/>
  <c r="J10" i="7" s="1"/>
  <c r="I4" i="7"/>
  <c r="H4" i="7"/>
  <c r="G4" i="7"/>
  <c r="G10" i="7" s="1"/>
  <c r="H10" i="7" l="1"/>
  <c r="I10" i="7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<sst xmlns="http://schemas.openxmlformats.org/spreadsheetml/2006/main" count="56" uniqueCount="53">
  <si>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</si>
  <si>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</si>
  <si>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</si>
  <si>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</si>
  <si>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</si>
  <si>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</si>
  <si>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</si>
  <si>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</si>
  <si>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</si>
  <si>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</si>
  <si>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</si>
  <si>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</si>
  <si>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</si>
  <si>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</si>
  <si>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</si>
  <si>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</si>
  <si>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</si>
  <si>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</si>
  <si>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</si>
  <si>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</si>
  <si>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</si>
  <si>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</si>
  <si>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</si>
  <si>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</si>
  <si>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</si>
  <si>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№457/2018</t>
  </si>
  <si>
    <t>напиток</t>
  </si>
  <si>
    <t>мучные изделия</t>
  </si>
  <si>
    <t>МАОУ "  СОШ №2 "</t>
  </si>
  <si>
    <t>1,2</t>
  </si>
  <si>
    <t>12-18 лет</t>
  </si>
  <si>
    <t xml:space="preserve">12-18 лет </t>
  </si>
  <si>
    <t>Чай с сахаром</t>
  </si>
  <si>
    <t>4.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</si>
  <si>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</si>
  <si>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</si>
  <si>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</si>
  <si>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</si>
  <si>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</si>
  <si>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</si>
  <si>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</si>
  <si>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</si>
  <si>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</si>
  <si>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№26/2013</t>
  </si>
  <si>
    <t>Салат из свеклы отварной</t>
  </si>
  <si>
    <t>№100/2021</t>
  </si>
  <si>
    <t>Рассольник Ленинградский со сметаной</t>
  </si>
  <si>
    <t>№410/2013</t>
  </si>
  <si>
    <t>Фрикадельки из кур</t>
  </si>
  <si>
    <t>№202/2018</t>
  </si>
  <si>
    <t>Каша гречневая</t>
  </si>
  <si>
    <t>№496/2018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</si>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</sst>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/>
  </sheetViews>
  <sheetFormatPr defaultRowHeight="15" x14ac:dyDescent="0.25"/>
  <cols>
    <col min="1" max="1" width="13.140625" customWidth="1"/>
    <col min="2" max="2" width="16" customWidth="1"/>
    <col min="3" max="3" width="12.140625" customWidth="1"/>
    <col min="4" max="4" width="27.140625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 t="s">
        <v>29</v>
      </c>
      <c r="I1" t="s">
        <v>2</v>
      </c>
      <c r="J1" s="2" t="s">
        <v>33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34</v>
      </c>
      <c r="C4" s="32" t="s">
        <v>35</v>
      </c>
      <c r="D4" s="8" t="s">
        <v>36</v>
      </c>
      <c r="E4" s="21">
        <v>180</v>
      </c>
      <c r="F4" s="9"/>
      <c r="G4" s="25">
        <f>280.1/150*170</f>
        <v>317.44666666666672</v>
      </c>
      <c r="H4" s="25">
        <f>27.92/150*170</f>
        <v>31.642666666666667</v>
      </c>
      <c r="I4" s="25">
        <f>6.8/150*170</f>
        <v>7.7066666666666661</v>
      </c>
      <c r="J4" s="25">
        <f>26.81/150*170</f>
        <v>30.384666666666664</v>
      </c>
    </row>
    <row r="5" spans="1:10" ht="12" customHeight="1" thickBot="1" x14ac:dyDescent="0.3">
      <c r="A5" s="10" t="s">
        <v>30</v>
      </c>
      <c r="B5" s="11" t="s">
        <v>37</v>
      </c>
      <c r="C5" s="33" t="s">
        <v>38</v>
      </c>
      <c r="D5" s="12" t="s">
        <v>39</v>
      </c>
      <c r="E5" s="21">
        <v>50</v>
      </c>
      <c r="F5" s="13"/>
      <c r="G5" s="26">
        <f>65.86/30*50</f>
        <v>109.76666666666665</v>
      </c>
      <c r="H5" s="26">
        <f>1.44/30*50</f>
        <v>2.4</v>
      </c>
      <c r="I5" s="26">
        <f>1.7/30*50</f>
        <v>2.833333333333333</v>
      </c>
      <c r="J5" s="26">
        <f>11.2/30*50</f>
        <v>18.666666666666664</v>
      </c>
    </row>
    <row r="6" spans="1:10" ht="15" customHeight="1" thickBot="1" x14ac:dyDescent="0.3">
      <c r="A6" s="10"/>
      <c r="B6" s="11" t="s">
        <v>40</v>
      </c>
      <c r="C6" s="33" t="s">
        <v>25</v>
      </c>
      <c r="D6" s="12" t="s">
        <v>32</v>
      </c>
      <c r="E6" s="21">
        <v>200</v>
      </c>
      <c r="F6" s="13"/>
      <c r="G6" s="26">
        <v>39.92</v>
      </c>
      <c r="H6" s="26"/>
      <c r="I6" s="26"/>
      <c r="J6" s="26">
        <v>9.98</v>
      </c>
    </row>
    <row r="7" spans="1:10" x14ac:dyDescent="0.25">
      <c r="A7" s="10"/>
      <c r="B7" s="35" t="s">
        <v>27</v>
      </c>
      <c r="C7" s="33" t="s">
        <v>41</v>
      </c>
      <c r="D7" s="12" t="s">
        <v>42</v>
      </c>
      <c r="E7" s="21">
        <v>80</v>
      </c>
      <c r="F7" s="13"/>
      <c r="G7" s="26">
        <v>189.04</v>
      </c>
      <c r="H7" s="26">
        <v>5.15</v>
      </c>
      <c r="I7" s="26">
        <v>3.02</v>
      </c>
      <c r="J7" s="26">
        <v>33.29</v>
      </c>
    </row>
    <row r="8" spans="1:10" ht="15.75" thickBot="1" x14ac:dyDescent="0.3">
      <c r="A8" s="10"/>
      <c r="B8" s="11" t="s">
        <v>21</v>
      </c>
      <c r="C8" s="33" t="s">
        <v>24</v>
      </c>
      <c r="D8" s="12" t="s">
        <v>22</v>
      </c>
      <c r="E8" s="22">
        <v>40</v>
      </c>
      <c r="F8" s="26"/>
      <c r="G8" s="26">
        <v>103.9</v>
      </c>
      <c r="H8" s="26">
        <v>2.4500000000000002</v>
      </c>
      <c r="I8" s="26">
        <v>0.5</v>
      </c>
      <c r="J8" s="26">
        <v>22.4</v>
      </c>
    </row>
    <row r="9" spans="1:10" ht="15.75" thickBot="1" x14ac:dyDescent="0.3">
      <c r="A9" s="10"/>
      <c r="B9" s="20"/>
      <c r="C9" s="36"/>
      <c r="D9" s="16"/>
      <c r="E9" s="21"/>
      <c r="F9" s="37"/>
      <c r="G9" s="28"/>
      <c r="H9" s="28"/>
      <c r="I9" s="28"/>
      <c r="J9" s="28"/>
    </row>
    <row r="10" spans="1:10" ht="15" customHeight="1" thickBot="1" x14ac:dyDescent="0.3">
      <c r="A10" s="14"/>
      <c r="B10" s="15"/>
      <c r="C10" s="15"/>
      <c r="D10" s="16"/>
      <c r="E10" s="23">
        <f>SUM(E4:E9)</f>
        <v>550</v>
      </c>
      <c r="F10" s="24">
        <v>84.66</v>
      </c>
      <c r="G10" s="24">
        <f>SUM(G4:G9)</f>
        <v>760.07333333333338</v>
      </c>
      <c r="H10" s="24">
        <f t="shared" ref="H10:J10" si="0">SUM(H4:H9)</f>
        <v>41.64266666666667</v>
      </c>
      <c r="I10" s="24">
        <f t="shared" si="0"/>
        <v>14.059999999999999</v>
      </c>
      <c r="J10" s="24">
        <f t="shared" si="0"/>
        <v>114.72133333333335</v>
      </c>
    </row>
    <row r="11" spans="1:10" ht="15" customHeight="1" x14ac:dyDescent="0.25">
      <c r="A11" s="10" t="s">
        <v>15</v>
      </c>
      <c r="B11" s="17" t="s">
        <v>16</v>
      </c>
      <c r="C11" s="34" t="s">
        <v>43</v>
      </c>
      <c r="D11" s="18" t="s">
        <v>44</v>
      </c>
      <c r="E11" s="29">
        <v>60</v>
      </c>
      <c r="F11" s="19"/>
      <c r="G11" s="30">
        <v>56.62</v>
      </c>
      <c r="H11" s="30">
        <v>0.86</v>
      </c>
      <c r="I11" s="30">
        <v>3.65</v>
      </c>
      <c r="J11" s="31">
        <v>5.07</v>
      </c>
    </row>
    <row r="12" spans="1:10" ht="33" customHeight="1" x14ac:dyDescent="0.25">
      <c r="A12" s="10" t="s">
        <v>31</v>
      </c>
      <c r="B12" s="11" t="s">
        <v>17</v>
      </c>
      <c r="C12" s="33" t="s">
        <v>45</v>
      </c>
      <c r="D12" s="12" t="s">
        <v>46</v>
      </c>
      <c r="E12" s="22">
        <v>250</v>
      </c>
      <c r="F12" s="13"/>
      <c r="G12" s="26">
        <f>54.37/200*250</f>
        <v>67.962499999999991</v>
      </c>
      <c r="H12" s="26">
        <f>1.43/200*250</f>
        <v>1.7875000000000001</v>
      </c>
      <c r="I12" s="26">
        <f>0.67/200*250</f>
        <v>0.83750000000000002</v>
      </c>
      <c r="J12" s="27">
        <f>10.65/200*250</f>
        <v>13.3125</v>
      </c>
    </row>
    <row r="13" spans="1:10" x14ac:dyDescent="0.25">
      <c r="A13" s="10"/>
      <c r="B13" s="11" t="s">
        <v>18</v>
      </c>
      <c r="C13" s="33" t="s">
        <v>47</v>
      </c>
      <c r="D13" s="12" t="s">
        <v>48</v>
      </c>
      <c r="E13" s="22">
        <v>100</v>
      </c>
      <c r="F13" s="13"/>
      <c r="G13" s="26">
        <f>158.94/90*100</f>
        <v>176.6</v>
      </c>
      <c r="H13" s="26">
        <f>17.94/90*100</f>
        <v>19.933333333333334</v>
      </c>
      <c r="I13" s="26">
        <f>6.74/90*100</f>
        <v>7.4888888888888889</v>
      </c>
      <c r="J13" s="27">
        <f>6.63/90*100</f>
        <v>7.3666666666666671</v>
      </c>
    </row>
    <row r="14" spans="1:10" x14ac:dyDescent="0.25">
      <c r="A14" s="10"/>
      <c r="B14" s="11" t="s">
        <v>19</v>
      </c>
      <c r="C14" s="33" t="s">
        <v>49</v>
      </c>
      <c r="D14" s="12" t="s">
        <v>50</v>
      </c>
      <c r="E14" s="22">
        <v>180</v>
      </c>
      <c r="F14" s="13"/>
      <c r="G14" s="26">
        <f>345.94/150*180</f>
        <v>415.12799999999999</v>
      </c>
      <c r="H14" s="26">
        <f>12.48/150*180</f>
        <v>14.975999999999999</v>
      </c>
      <c r="I14" s="26">
        <f>8.05/150*180</f>
        <v>9.66</v>
      </c>
      <c r="J14" s="27">
        <f>55.89/150*180</f>
        <v>67.067999999999998</v>
      </c>
    </row>
    <row r="15" spans="1:10" x14ac:dyDescent="0.25">
      <c r="A15" s="10"/>
      <c r="B15" s="11" t="s">
        <v>26</v>
      </c>
      <c r="C15" s="33" t="s">
        <v>51</v>
      </c>
      <c r="D15" s="12" t="s">
        <v>52</v>
      </c>
      <c r="E15" s="22">
        <v>200</v>
      </c>
      <c r="F15" s="13"/>
      <c r="G15" s="26">
        <v>72.760000000000005</v>
      </c>
      <c r="H15" s="26">
        <v>0.68</v>
      </c>
      <c r="I15" s="26">
        <v>0.28000000000000003</v>
      </c>
      <c r="J15" s="27">
        <v>16.88</v>
      </c>
    </row>
    <row r="16" spans="1:10" x14ac:dyDescent="0.25">
      <c r="A16" s="10"/>
      <c r="B16" s="11" t="s">
        <v>20</v>
      </c>
      <c r="C16" s="33" t="s">
        <v>23</v>
      </c>
      <c r="D16" s="12" t="s">
        <v>14</v>
      </c>
      <c r="E16" s="22">
        <v>30</v>
      </c>
      <c r="F16" s="13"/>
      <c r="G16" s="26">
        <v>62.38</v>
      </c>
      <c r="H16" s="26">
        <v>2.2799999999999998</v>
      </c>
      <c r="I16" s="26">
        <v>0.24</v>
      </c>
      <c r="J16" s="27">
        <v>10.35</v>
      </c>
    </row>
    <row r="17" spans="1:10" x14ac:dyDescent="0.25">
      <c r="A17" s="10"/>
      <c r="B17" s="11" t="s">
        <v>21</v>
      </c>
      <c r="C17" s="33" t="s">
        <v>24</v>
      </c>
      <c r="D17" s="12" t="s">
        <v>22</v>
      </c>
      <c r="E17" s="22">
        <v>30</v>
      </c>
      <c r="F17" s="26"/>
      <c r="G17" s="26">
        <v>62.34</v>
      </c>
      <c r="H17" s="26">
        <v>1.47</v>
      </c>
      <c r="I17" s="26">
        <v>0.3</v>
      </c>
      <c r="J17" s="27">
        <v>13.44</v>
      </c>
    </row>
    <row r="18" spans="1:10" ht="15.75" thickBot="1" x14ac:dyDescent="0.3">
      <c r="A18" s="14"/>
      <c r="B18" s="15"/>
      <c r="C18" s="15"/>
      <c r="D18" s="16"/>
      <c r="E18" s="23">
        <f>SUM(E11:E17)</f>
        <v>850</v>
      </c>
      <c r="F18" s="24">
        <v>84.66</v>
      </c>
      <c r="G18" s="23">
        <f>SUM(G11:G17)</f>
        <v>913.79050000000007</v>
      </c>
      <c r="H18" s="23">
        <f t="shared" ref="H18:J18" si="1">SUM(H11:H17)</f>
        <v>41.98683333333333</v>
      </c>
      <c r="I18" s="23">
        <f t="shared" si="1"/>
        <v>22.456388888888888</v>
      </c>
      <c r="J18" s="23">
        <f t="shared" si="1"/>
        <v>133.48716666666667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2021-11-29T03:50:57Z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