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C9DA36A3-98EB-4C59-9AA7-93BEEC8FCA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9" l="1"/>
  <c r="E19" i="9"/>
  <c r="J14" i="9"/>
  <c r="I14" i="9"/>
  <c r="H14" i="9"/>
  <c r="G14" i="9"/>
  <c r="J13" i="9"/>
  <c r="I13" i="9"/>
  <c r="H13" i="9"/>
  <c r="G13" i="9"/>
  <c r="J12" i="9"/>
  <c r="I12" i="9"/>
  <c r="I19" i="9" s="1"/>
  <c r="H12" i="9"/>
  <c r="H19" i="9" s="1"/>
  <c r="G12" i="9"/>
  <c r="G19" i="9" s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<sst xmlns="http://schemas.openxmlformats.org/spreadsheetml/2006/main" count="55" uniqueCount="52">
  <si>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</si>
  <si>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</si>
  <si>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</si>
  <si>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</si>
  <si>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</si>
  <si>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</si>
  <si>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</si>
  <si>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</si>
  <si>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</si>
  <si>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</si>
  <si>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</si>
  <si>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</si>
  <si>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</si>
  <si>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</si>
  <si>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</si>
  <si>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</si>
  <si>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</si>
  <si>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</si>
  <si>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</si>
  <si>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</si>
  <si>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</si>
  <si>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</si>
  <si>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</si>
  <si>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</si>
  <si>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</si>
  <si>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</si>
  <si>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№459/2018</t>
  </si>
  <si>
    <t xml:space="preserve">Чай с лимоном </t>
  </si>
  <si>
    <t>напиток</t>
  </si>
  <si>
    <t>гор. напиок</t>
  </si>
  <si>
    <t>№377/2018</t>
  </si>
  <si>
    <t>№508/2013</t>
  </si>
  <si>
    <t>Пюре картофельное</t>
  </si>
  <si>
    <t xml:space="preserve">Компот из смеси сухофруктов 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</si>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</sst>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5.5703125" customWidth="1"/>
    <col min="3" max="3" width="12.140625" customWidth="1"/>
    <col min="4" max="4" width="33.42578125" customWidth="1"/>
    <col min="5" max="5" width="10.140625" customWidth="1"/>
    <col min="6" max="6" width="7.57031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48</v>
      </c>
      <c r="C1" s="47"/>
      <c r="D1" s="48"/>
      <c r="E1" t="s">
        <v>1</v>
      </c>
      <c r="F1" s="1" t="s">
        <v>49</v>
      </c>
      <c r="I1" t="s">
        <v>2</v>
      </c>
      <c r="J1" s="2" t="s">
        <v>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39</v>
      </c>
      <c r="D4" s="8" t="s">
        <v>36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50</v>
      </c>
      <c r="B5" s="11" t="s">
        <v>29</v>
      </c>
      <c r="C5" s="41" t="s">
        <v>26</v>
      </c>
      <c r="D5" s="13" t="s">
        <v>27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40</v>
      </c>
      <c r="D6" s="13" t="s">
        <v>37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35</v>
      </c>
      <c r="C7" s="41" t="s">
        <v>41</v>
      </c>
      <c r="D7" s="13" t="s">
        <v>38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22</v>
      </c>
      <c r="C8" s="41" t="s">
        <v>25</v>
      </c>
      <c r="D8" s="13" t="s">
        <v>23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84.66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ht="15" customHeight="1" x14ac:dyDescent="0.25">
      <c r="A11" s="10" t="s">
        <v>16</v>
      </c>
      <c r="B11" s="18" t="s">
        <v>17</v>
      </c>
      <c r="C11" s="43" t="s">
        <v>45</v>
      </c>
      <c r="D11" s="19" t="s">
        <v>42</v>
      </c>
      <c r="E11" s="37">
        <v>60</v>
      </c>
      <c r="F11" s="20"/>
      <c r="G11" s="38">
        <v>143.63</v>
      </c>
      <c r="H11" s="38">
        <v>1.85</v>
      </c>
      <c r="I11" s="38">
        <v>13.16</v>
      </c>
      <c r="J11" s="39">
        <v>4.4400000000000004</v>
      </c>
    </row>
    <row r="12" spans="1:10" ht="33" customHeight="1" x14ac:dyDescent="0.25">
      <c r="A12" s="10" t="s">
        <v>51</v>
      </c>
      <c r="B12" s="11" t="s">
        <v>18</v>
      </c>
      <c r="C12" s="41" t="s">
        <v>34</v>
      </c>
      <c r="D12" s="13" t="s">
        <v>43</v>
      </c>
      <c r="E12" s="26">
        <v>250</v>
      </c>
      <c r="F12" s="14"/>
      <c r="G12" s="32">
        <f>108.61/200*250</f>
        <v>135.76250000000002</v>
      </c>
      <c r="H12" s="32">
        <f>1.9/200*250</f>
        <v>2.375</v>
      </c>
      <c r="I12" s="32">
        <f>5.3/200*250</f>
        <v>6.625</v>
      </c>
      <c r="J12" s="33">
        <f>13.33/200*250</f>
        <v>16.662500000000001</v>
      </c>
    </row>
    <row r="13" spans="1:10" x14ac:dyDescent="0.25">
      <c r="A13" s="10"/>
      <c r="B13" s="11" t="s">
        <v>19</v>
      </c>
      <c r="C13" s="41" t="s">
        <v>46</v>
      </c>
      <c r="D13" s="13" t="s">
        <v>44</v>
      </c>
      <c r="E13" s="26">
        <v>100</v>
      </c>
      <c r="F13" s="14"/>
      <c r="G13" s="32">
        <f>120.2/90*100</f>
        <v>133.55555555555557</v>
      </c>
      <c r="H13" s="32">
        <f>17.9/90*100</f>
        <v>19.888888888888886</v>
      </c>
      <c r="I13" s="32">
        <f>3.71/90*100</f>
        <v>4.1222222222222227</v>
      </c>
      <c r="J13" s="33">
        <f>3.91/90*100</f>
        <v>4.3444444444444441</v>
      </c>
    </row>
    <row r="14" spans="1:10" x14ac:dyDescent="0.25">
      <c r="A14" s="10"/>
      <c r="B14" s="11" t="s">
        <v>20</v>
      </c>
      <c r="C14" s="41" t="s">
        <v>30</v>
      </c>
      <c r="D14" s="13" t="s">
        <v>32</v>
      </c>
      <c r="E14" s="26">
        <v>180</v>
      </c>
      <c r="F14" s="14"/>
      <c r="G14" s="32">
        <f>154.85/150*180</f>
        <v>185.82</v>
      </c>
      <c r="H14" s="32">
        <f>3.29/150*180</f>
        <v>3.948</v>
      </c>
      <c r="I14" s="32">
        <f>6.01/150*180</f>
        <v>7.2119999999999997</v>
      </c>
      <c r="J14" s="33">
        <f>21.89/150*180</f>
        <v>26.268000000000001</v>
      </c>
    </row>
    <row r="15" spans="1:10" x14ac:dyDescent="0.25">
      <c r="A15" s="10"/>
      <c r="B15" s="11" t="s">
        <v>28</v>
      </c>
      <c r="C15" s="41" t="s">
        <v>31</v>
      </c>
      <c r="D15" s="13" t="s">
        <v>33</v>
      </c>
      <c r="E15" s="26">
        <v>200</v>
      </c>
      <c r="F15" s="14"/>
      <c r="G15" s="32">
        <v>121.31</v>
      </c>
      <c r="H15" s="32">
        <v>0.55000000000000004</v>
      </c>
      <c r="I15" s="32">
        <v>0.03</v>
      </c>
      <c r="J15" s="33">
        <v>29.72</v>
      </c>
    </row>
    <row r="16" spans="1:10" x14ac:dyDescent="0.25">
      <c r="A16" s="10"/>
      <c r="B16" s="11" t="s">
        <v>21</v>
      </c>
      <c r="C16" s="41" t="s">
        <v>24</v>
      </c>
      <c r="D16" s="13" t="s">
        <v>15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 x14ac:dyDescent="0.25">
      <c r="A17" s="10"/>
      <c r="B17" s="11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 x14ac:dyDescent="0.25">
      <c r="A18" s="10"/>
      <c r="B18" s="21"/>
      <c r="C18" s="21"/>
      <c r="D18" s="22"/>
      <c r="E18" s="23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850</v>
      </c>
      <c r="F19" s="29">
        <v>84.66</v>
      </c>
      <c r="G19" s="28">
        <f>SUM(G11:G18)</f>
        <v>844.79805555555549</v>
      </c>
      <c r="H19" s="28">
        <f t="shared" ref="H19:J19" si="0">SUM(H11:H18)</f>
        <v>32.361888888888892</v>
      </c>
      <c r="I19" s="28">
        <f t="shared" si="0"/>
        <v>31.689222222222224</v>
      </c>
      <c r="J19" s="28">
        <f t="shared" si="0"/>
        <v>105.22494444444445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2021-12-18T07:54:53Z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