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Январь 2022 г\"/>
    </mc:Choice>
  </mc:AlternateContent>
  <xr:revisionPtr revIDLastSave="0" documentId="13_ncr:1_{FF5DC79E-F64A-4D64-9AE4-3DFFDFEEFF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7" l="1"/>
  <c r="J13" i="7"/>
  <c r="I13" i="7"/>
  <c r="H13" i="7"/>
  <c r="G13" i="7"/>
  <c r="J12" i="7"/>
  <c r="J18" i="7" s="1"/>
  <c r="I12" i="7"/>
  <c r="I18" i="7" s="1"/>
  <c r="H12" i="7"/>
  <c r="G12" i="7"/>
  <c r="H10" i="7"/>
  <c r="E10" i="7"/>
  <c r="J6" i="7"/>
  <c r="I6" i="7"/>
  <c r="H6" i="7"/>
  <c r="G6" i="7"/>
  <c r="J5" i="7"/>
  <c r="I5" i="7"/>
  <c r="I10" i="7" s="1"/>
  <c r="H5" i="7"/>
  <c r="G5" i="7"/>
  <c r="G10" i="7" s="1"/>
  <c r="J10" i="7" l="1"/>
  <c r="G18" i="7"/>
  <c r="H18" i="7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<sst xmlns="http://schemas.openxmlformats.org/spreadsheetml/2006/main" count="53" uniqueCount="48">
  <si>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</si>
  <si>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</si>
  <si>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</si>
  <si>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</si>
  <si>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</si>
  <si>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</si>
  <si>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</si>
  <si>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</si>
  <si>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</si>
  <si>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</si>
  <si>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</si>
  <si>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</si>
  <si>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</si>
  <si>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</si>
  <si>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</si>
  <si>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</si>
  <si>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</si>
  <si>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</si>
  <si>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</si>
  <si>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</si>
  <si>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</si>
  <si>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</si>
  <si>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</si>
  <si>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</si>
  <si>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</si>
  <si>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</si>
  <si>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МАОУ "  СОШ №2 "</t>
  </si>
  <si>
    <t>1,2</t>
  </si>
  <si>
    <t>12-18 лет</t>
  </si>
  <si>
    <t xml:space="preserve">12-18 лет </t>
  </si>
  <si>
    <t>3.</t>
  </si>
  <si>
    <t>№5/2018</t>
  </si>
  <si>
    <t>Салат из свежей капусты и огурцов</t>
  </si>
  <si>
    <t>№390/2013</t>
  </si>
  <si>
    <t>Тефтели "Ежики" в соусе</t>
  </si>
  <si>
    <t>№256/2018</t>
  </si>
  <si>
    <t>Макаронные изделия отварные</t>
  </si>
  <si>
    <t>гор. Напиток</t>
  </si>
  <si>
    <t>№461/2018</t>
  </si>
  <si>
    <t>Чай каркаде</t>
  </si>
  <si>
    <t>№107/2013</t>
  </si>
  <si>
    <t>Овощи натуральные соленые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</si>
  <si>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</si>
  <si>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</si>
  <si>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</si>
  <si>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</si>
  <si>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№486/2018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</si>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</sst>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G22" sqref="G22"/>
    </sheetView>
  </sheetViews>
  <sheetFormatPr defaultRowHeight="15" x14ac:dyDescent="0.25"/>
  <cols>
    <col min="1" max="1" width="12.42578125" customWidth="1"/>
    <col min="2" max="2" width="14.42578125" customWidth="1"/>
    <col min="3" max="3" width="12.140625" customWidth="1"/>
    <col min="4" max="4" width="31.28515625" customWidth="1"/>
    <col min="5" max="5" width="11.85546875" customWidth="1"/>
    <col min="6" max="6" width="7.71093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</v>
      </c>
      <c r="F1" s="1" t="s">
        <v>27</v>
      </c>
      <c r="I1" t="s">
        <v>2</v>
      </c>
      <c r="J1" s="2" t="s">
        <v>30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7" t="s">
        <v>31</v>
      </c>
      <c r="D4" s="8" t="s">
        <v>32</v>
      </c>
      <c r="E4" s="23">
        <v>60</v>
      </c>
      <c r="F4" s="9"/>
      <c r="G4" s="28">
        <v>42.55</v>
      </c>
      <c r="H4" s="28">
        <v>0.73</v>
      </c>
      <c r="I4" s="28">
        <v>3.65</v>
      </c>
      <c r="J4" s="29">
        <v>1.7</v>
      </c>
    </row>
    <row r="5" spans="1:10" ht="12" customHeight="1" thickBot="1" x14ac:dyDescent="0.3">
      <c r="A5" s="10" t="s">
        <v>28</v>
      </c>
      <c r="B5" s="11" t="s">
        <v>18</v>
      </c>
      <c r="C5" s="38" t="s">
        <v>33</v>
      </c>
      <c r="D5" s="12" t="s">
        <v>34</v>
      </c>
      <c r="E5" s="23">
        <v>100</v>
      </c>
      <c r="F5" s="13"/>
      <c r="G5" s="30">
        <f>233.27/90*100</f>
        <v>259.18888888888893</v>
      </c>
      <c r="H5" s="30">
        <f>9.89/90*100</f>
        <v>10.988888888888889</v>
      </c>
      <c r="I5" s="30">
        <f>16.75/90*100</f>
        <v>18.611111111111111</v>
      </c>
      <c r="J5" s="31">
        <f>10.73/90*100</f>
        <v>11.922222222222222</v>
      </c>
    </row>
    <row r="6" spans="1:10" ht="15" customHeight="1" thickBot="1" x14ac:dyDescent="0.3">
      <c r="A6" s="10"/>
      <c r="B6" s="11" t="s">
        <v>19</v>
      </c>
      <c r="C6" s="38" t="s">
        <v>35</v>
      </c>
      <c r="D6" s="12" t="s">
        <v>36</v>
      </c>
      <c r="E6" s="23">
        <v>180</v>
      </c>
      <c r="F6" s="13"/>
      <c r="G6" s="30">
        <f>222.62/150*180</f>
        <v>267.14400000000001</v>
      </c>
      <c r="H6" s="30">
        <f>6.23/150*180</f>
        <v>7.4760000000000009</v>
      </c>
      <c r="I6" s="30">
        <f>6.56/150*180</f>
        <v>7.8719999999999999</v>
      </c>
      <c r="J6" s="31">
        <f>34.68/150*180</f>
        <v>41.616</v>
      </c>
    </row>
    <row r="7" spans="1:10" ht="15.75" thickBot="1" x14ac:dyDescent="0.3">
      <c r="A7" s="10"/>
      <c r="B7" s="43" t="s">
        <v>37</v>
      </c>
      <c r="C7" s="38" t="s">
        <v>38</v>
      </c>
      <c r="D7" s="12" t="s">
        <v>39</v>
      </c>
      <c r="E7" s="23">
        <v>200</v>
      </c>
      <c r="F7" s="13"/>
      <c r="G7" s="30">
        <v>62.25</v>
      </c>
      <c r="H7" s="30"/>
      <c r="I7" s="30">
        <v>0.01</v>
      </c>
      <c r="J7" s="31">
        <v>15.04</v>
      </c>
    </row>
    <row r="8" spans="1:10" ht="15.75" thickBot="1" x14ac:dyDescent="0.3">
      <c r="A8" s="10"/>
      <c r="B8" s="20" t="s">
        <v>20</v>
      </c>
      <c r="C8" s="39" t="s">
        <v>23</v>
      </c>
      <c r="D8" s="21" t="s">
        <v>14</v>
      </c>
      <c r="E8" s="23">
        <v>30</v>
      </c>
      <c r="F8" s="32"/>
      <c r="G8" s="32">
        <v>62.38</v>
      </c>
      <c r="H8" s="32">
        <v>2.2799999999999998</v>
      </c>
      <c r="I8" s="32">
        <v>0.24</v>
      </c>
      <c r="J8" s="33">
        <v>10.35</v>
      </c>
    </row>
    <row r="9" spans="1:10" ht="15.75" thickBot="1" x14ac:dyDescent="0.3">
      <c r="A9" s="10"/>
      <c r="B9" s="20"/>
      <c r="C9" s="44"/>
      <c r="D9" s="16"/>
      <c r="E9" s="23"/>
      <c r="F9" s="45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f>SUM(E4:E9)</f>
        <v>570</v>
      </c>
      <c r="F10" s="27">
        <v>84.66</v>
      </c>
      <c r="G10" s="27">
        <f>SUM(G4:G9)</f>
        <v>693.51288888888894</v>
      </c>
      <c r="H10" s="27">
        <f t="shared" ref="H10:J10" si="0">SUM(H4:H9)</f>
        <v>21.474888888888891</v>
      </c>
      <c r="I10" s="27">
        <f t="shared" si="0"/>
        <v>30.383111111111109</v>
      </c>
      <c r="J10" s="27">
        <f t="shared" si="0"/>
        <v>80.628222222222206</v>
      </c>
    </row>
    <row r="11" spans="1:10" ht="15" customHeight="1" x14ac:dyDescent="0.25">
      <c r="A11" s="10" t="s">
        <v>15</v>
      </c>
      <c r="B11" s="17" t="s">
        <v>16</v>
      </c>
      <c r="C11" s="40" t="s">
        <v>40</v>
      </c>
      <c r="D11" s="18" t="s">
        <v>41</v>
      </c>
      <c r="E11" s="34">
        <v>60</v>
      </c>
      <c r="F11" s="19"/>
      <c r="G11" s="35">
        <v>6.54</v>
      </c>
      <c r="H11" s="35">
        <v>0.48</v>
      </c>
      <c r="I11" s="35">
        <v>0.06</v>
      </c>
      <c r="J11" s="36">
        <v>1.02</v>
      </c>
    </row>
    <row r="12" spans="1:10" ht="33" customHeight="1" x14ac:dyDescent="0.25">
      <c r="A12" s="10" t="s">
        <v>29</v>
      </c>
      <c r="B12" s="11" t="s">
        <v>17</v>
      </c>
      <c r="C12" s="38" t="s">
        <v>42</v>
      </c>
      <c r="D12" s="12" t="s">
        <v>43</v>
      </c>
      <c r="E12" s="24">
        <v>250</v>
      </c>
      <c r="F12" s="13"/>
      <c r="G12" s="30">
        <f>144.89/200*250</f>
        <v>181.11249999999998</v>
      </c>
      <c r="H12" s="30">
        <f>2.9/200*250</f>
        <v>3.6249999999999996</v>
      </c>
      <c r="I12" s="30">
        <f>7.45/200*250</f>
        <v>9.3125</v>
      </c>
      <c r="J12" s="31">
        <f>16.58/200*250</f>
        <v>20.724999999999998</v>
      </c>
    </row>
    <row r="13" spans="1:10" x14ac:dyDescent="0.25">
      <c r="A13" s="10"/>
      <c r="B13" s="11" t="s">
        <v>18</v>
      </c>
      <c r="C13" s="38" t="s">
        <v>44</v>
      </c>
      <c r="D13" s="12" t="s">
        <v>45</v>
      </c>
      <c r="E13" s="24">
        <v>220</v>
      </c>
      <c r="F13" s="13"/>
      <c r="G13" s="30">
        <f>301.58/200*220</f>
        <v>331.738</v>
      </c>
      <c r="H13" s="30">
        <f>25.1/200*220</f>
        <v>27.61</v>
      </c>
      <c r="I13" s="30">
        <f>10.86/200*220</f>
        <v>11.945999999999998</v>
      </c>
      <c r="J13" s="31">
        <f>25.89/200*220</f>
        <v>28.479000000000003</v>
      </c>
    </row>
    <row r="14" spans="1:10" ht="30" x14ac:dyDescent="0.25">
      <c r="A14" s="10"/>
      <c r="B14" s="11" t="s">
        <v>25</v>
      </c>
      <c r="C14" s="38" t="s">
        <v>46</v>
      </c>
      <c r="D14" s="12" t="s">
        <v>47</v>
      </c>
      <c r="E14" s="24">
        <v>200</v>
      </c>
      <c r="F14" s="13"/>
      <c r="G14" s="30">
        <v>48.8</v>
      </c>
      <c r="H14" s="30">
        <v>0.08</v>
      </c>
      <c r="I14" s="30">
        <v>0.08</v>
      </c>
      <c r="J14" s="31">
        <v>11.94</v>
      </c>
    </row>
    <row r="15" spans="1:10" x14ac:dyDescent="0.25">
      <c r="A15" s="10"/>
      <c r="B15" s="11" t="s">
        <v>20</v>
      </c>
      <c r="C15" s="38" t="s">
        <v>23</v>
      </c>
      <c r="D15" s="12" t="s">
        <v>14</v>
      </c>
      <c r="E15" s="24">
        <v>30</v>
      </c>
      <c r="F15" s="13"/>
      <c r="G15" s="30">
        <v>62.38</v>
      </c>
      <c r="H15" s="30">
        <v>2.2799999999999998</v>
      </c>
      <c r="I15" s="30">
        <v>0.24</v>
      </c>
      <c r="J15" s="31">
        <v>10.35</v>
      </c>
    </row>
    <row r="16" spans="1:10" x14ac:dyDescent="0.25">
      <c r="A16" s="10"/>
      <c r="B16" s="11" t="s">
        <v>21</v>
      </c>
      <c r="C16" s="38" t="s">
        <v>24</v>
      </c>
      <c r="D16" s="12" t="s">
        <v>22</v>
      </c>
      <c r="E16" s="24">
        <v>40</v>
      </c>
      <c r="F16" s="30"/>
      <c r="G16" s="30">
        <v>103.9</v>
      </c>
      <c r="H16" s="30">
        <v>2.4500000000000002</v>
      </c>
      <c r="I16" s="30">
        <v>0.5</v>
      </c>
      <c r="J16" s="31">
        <v>22.4</v>
      </c>
    </row>
    <row r="17" spans="1:10" x14ac:dyDescent="0.25">
      <c r="A17" s="10"/>
      <c r="B17" s="20"/>
      <c r="C17" s="20"/>
      <c r="D17" s="21"/>
      <c r="E17" s="22"/>
      <c r="F17" s="41"/>
      <c r="G17" s="25"/>
      <c r="H17" s="25"/>
      <c r="I17" s="25"/>
      <c r="J17" s="42"/>
    </row>
    <row r="18" spans="1:10" ht="15.75" thickBot="1" x14ac:dyDescent="0.3">
      <c r="A18" s="14"/>
      <c r="B18" s="15"/>
      <c r="C18" s="15"/>
      <c r="D18" s="16"/>
      <c r="E18" s="26">
        <f>SUM(E11:E17)</f>
        <v>800</v>
      </c>
      <c r="F18" s="27">
        <v>84.66</v>
      </c>
      <c r="G18" s="26">
        <f>SUM(G11:G17)</f>
        <v>734.4704999999999</v>
      </c>
      <c r="H18" s="26">
        <f t="shared" ref="H18:J18" si="1">SUM(H11:H17)</f>
        <v>36.524999999999999</v>
      </c>
      <c r="I18" s="26">
        <f t="shared" si="1"/>
        <v>22.138499999999997</v>
      </c>
      <c r="J18" s="26">
        <f t="shared" si="1"/>
        <v>94.913999999999987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2022-01-17T02:06:25Z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