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88EA9155-7E53-4E07-9C51-75D1F5EC2D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7" l="1"/>
  <c r="I12" i="7"/>
  <c r="H12" i="7"/>
  <c r="G12" i="7"/>
  <c r="J11" i="7"/>
  <c r="I11" i="7"/>
  <c r="H11" i="7"/>
  <c r="G11" i="7"/>
  <c r="J6" i="7"/>
  <c r="I6" i="7"/>
  <c r="H6" i="7"/>
  <c r="G6" i="7"/>
  <c r="J5" i="7"/>
  <c r="I5" i="7"/>
  <c r="H5" i="7"/>
  <c r="G5" i="7"/>
  <c r="J8" i="7" l="1"/>
  <c r="I8" i="7"/>
  <c r="H8" i="7"/>
  <c r="G8" i="7"/>
  <c r="J18" i="7" l="1"/>
  <c r="G9" i="7"/>
  <c r="I18" i="7"/>
  <c r="H18" i="7"/>
  <c r="G18" i="7"/>
  <c r="E18" i="7"/>
  <c r="J9" i="7"/>
  <c r="I9" i="7"/>
  <c r="H9" i="7"/>
  <c r="E9" i="7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<sst xmlns="http://schemas.openxmlformats.org/spreadsheetml/2006/main" count="52" uniqueCount="46">
  <si>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</si>
  <si>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</si>
  <si>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</si>
  <si>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</si>
  <si>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</si>
  <si>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</si>
  <si>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</si>
  <si>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</si>
  <si>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</si>
  <si>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</si>
  <si>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</si>
  <si>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</si>
  <si>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</si>
  <si>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</si>
  <si>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</si>
  <si>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</si>
  <si>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</si>
  <si>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</si>
  <si>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</si>
  <si>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</si>
  <si>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</si>
  <si>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</si>
  <si>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</si>
  <si>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</si>
  <si>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</si>
  <si>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гарнир</t>
  </si>
  <si>
    <t>№108/2013</t>
  </si>
  <si>
    <t>№109/2013</t>
  </si>
  <si>
    <t>Макароные изделия отварные</t>
  </si>
  <si>
    <t>№256/2018</t>
  </si>
  <si>
    <t>Овощи натуральные (огурец свежий)</t>
  </si>
  <si>
    <t>Тефтели "Ёжики" в соусе</t>
  </si>
  <si>
    <t>Чай каркаде</t>
  </si>
  <si>
    <t>№106/2013</t>
  </si>
  <si>
    <t>№390/2013</t>
  </si>
  <si>
    <t>№461/2018</t>
  </si>
  <si>
    <t xml:space="preserve">суп гороховый </t>
  </si>
  <si>
    <t>Рагу из птицы</t>
  </si>
  <si>
    <t>Компот из свежих фруктов</t>
  </si>
  <si>
    <t>№ 60/2013</t>
  </si>
  <si>
    <t>№144/2013</t>
  </si>
  <si>
    <t>№376/2018</t>
  </si>
  <si>
    <t>№486/2018</t>
  </si>
  <si>
    <t>Салат из свеклы с яблоками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</si>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</sst>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F2" sqref="F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9" t="s">
        <v>44</v>
      </c>
      <c r="C1" s="50"/>
      <c r="D1" s="51"/>
      <c r="E1" t="s">
        <v>1</v>
      </c>
      <c r="F1" s="1" t="s">
        <v>45</v>
      </c>
      <c r="I1" t="s">
        <v>2</v>
      </c>
      <c r="J1" s="2">
        <v>44657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16" t="s">
        <v>16</v>
      </c>
      <c r="C4" s="37" t="s">
        <v>33</v>
      </c>
      <c r="D4" s="7" t="s">
        <v>30</v>
      </c>
      <c r="E4" s="22">
        <v>60</v>
      </c>
      <c r="F4" s="8"/>
      <c r="G4" s="27">
        <v>8.4600000000000009</v>
      </c>
      <c r="H4" s="27">
        <v>0.48</v>
      </c>
      <c r="I4" s="27">
        <v>0.06</v>
      </c>
      <c r="J4" s="28">
        <v>1.5</v>
      </c>
    </row>
    <row r="5" spans="1:10" s="41" customFormat="1" ht="12" customHeight="1" thickBot="1" x14ac:dyDescent="0.3">
      <c r="A5" s="43" t="s">
        <v>23</v>
      </c>
      <c r="B5" s="10" t="s">
        <v>18</v>
      </c>
      <c r="C5" s="37" t="s">
        <v>34</v>
      </c>
      <c r="D5" s="11" t="s">
        <v>31</v>
      </c>
      <c r="E5" s="23">
        <v>100</v>
      </c>
      <c r="F5" s="29"/>
      <c r="G5" s="23">
        <f>205.46/90*100</f>
        <v>228.28888888888889</v>
      </c>
      <c r="H5" s="23">
        <f>8.38/90*100</f>
        <v>9.3111111111111118</v>
      </c>
      <c r="I5" s="23">
        <f>15.02/90*100</f>
        <v>16.68888888888889</v>
      </c>
      <c r="J5" s="42">
        <f>9.19/90*100</f>
        <v>10.21111111111111</v>
      </c>
    </row>
    <row r="6" spans="1:10" s="41" customFormat="1" ht="30.75" customHeight="1" thickBot="1" x14ac:dyDescent="0.3">
      <c r="A6" s="40"/>
      <c r="B6" s="10" t="s">
        <v>25</v>
      </c>
      <c r="C6" s="37" t="s">
        <v>29</v>
      </c>
      <c r="D6" s="20" t="s">
        <v>28</v>
      </c>
      <c r="E6" s="22">
        <v>180</v>
      </c>
      <c r="F6" s="31"/>
      <c r="G6" s="31">
        <f>252.3/150*180</f>
        <v>302.76000000000005</v>
      </c>
      <c r="H6" s="31">
        <f>7.06/150*180</f>
        <v>8.4719999999999995</v>
      </c>
      <c r="I6" s="31">
        <f>7.43/150*180</f>
        <v>8.9160000000000004</v>
      </c>
      <c r="J6" s="32">
        <f>39.3/150*180</f>
        <v>47.159999999999989</v>
      </c>
    </row>
    <row r="7" spans="1:10" x14ac:dyDescent="0.25">
      <c r="A7" s="9"/>
      <c r="B7" s="48" t="s">
        <v>22</v>
      </c>
      <c r="C7" s="37" t="s">
        <v>35</v>
      </c>
      <c r="D7" s="20" t="s">
        <v>32</v>
      </c>
      <c r="E7" s="22">
        <v>200</v>
      </c>
      <c r="F7" s="31"/>
      <c r="G7" s="31">
        <v>60.25</v>
      </c>
      <c r="H7" s="31">
        <v>0</v>
      </c>
      <c r="I7" s="31">
        <v>0.01</v>
      </c>
      <c r="J7" s="32">
        <v>15.04</v>
      </c>
    </row>
    <row r="8" spans="1:10" x14ac:dyDescent="0.25">
      <c r="A8" s="9"/>
      <c r="B8" s="47" t="s">
        <v>19</v>
      </c>
      <c r="C8" s="37" t="s">
        <v>26</v>
      </c>
      <c r="D8" s="11" t="s">
        <v>14</v>
      </c>
      <c r="E8" s="23">
        <v>20</v>
      </c>
      <c r="F8" s="12"/>
      <c r="G8" s="29">
        <f>62.38/30*20</f>
        <v>41.586666666666673</v>
      </c>
      <c r="H8" s="29">
        <f>2.28/30*20</f>
        <v>1.52</v>
      </c>
      <c r="I8" s="29">
        <f>0.24/30*20</f>
        <v>0.16</v>
      </c>
      <c r="J8" s="30">
        <f>10.35/30*20</f>
        <v>6.8999999999999995</v>
      </c>
    </row>
    <row r="9" spans="1:10" ht="15.75" thickBot="1" x14ac:dyDescent="0.3">
      <c r="A9" s="13"/>
      <c r="B9" s="14"/>
      <c r="C9" s="14"/>
      <c r="D9" s="15"/>
      <c r="E9" s="25">
        <f>SUM(E4:E8)</f>
        <v>560</v>
      </c>
      <c r="F9" s="26">
        <v>88.05</v>
      </c>
      <c r="G9" s="26">
        <f>SUM(G4:G8)</f>
        <v>641.34555555555562</v>
      </c>
      <c r="H9" s="26">
        <f t="shared" ref="H9:I9" si="0">SUM(H4:H8)</f>
        <v>19.783111111111111</v>
      </c>
      <c r="I9" s="26">
        <f t="shared" si="0"/>
        <v>25.834888888888891</v>
      </c>
      <c r="J9" s="33">
        <f>SUM(J4:J8)</f>
        <v>80.811111111111103</v>
      </c>
    </row>
    <row r="10" spans="1:10" ht="30" customHeight="1" x14ac:dyDescent="0.25">
      <c r="A10" s="9" t="s">
        <v>15</v>
      </c>
      <c r="B10" s="16" t="s">
        <v>16</v>
      </c>
      <c r="C10" s="37" t="s">
        <v>39</v>
      </c>
      <c r="D10" s="17" t="s">
        <v>43</v>
      </c>
      <c r="E10" s="34">
        <v>60</v>
      </c>
      <c r="F10" s="18"/>
      <c r="G10" s="35">
        <v>57.74</v>
      </c>
      <c r="H10" s="35">
        <v>0.67</v>
      </c>
      <c r="I10" s="35">
        <v>3.1</v>
      </c>
      <c r="J10" s="36">
        <v>6.8</v>
      </c>
    </row>
    <row r="11" spans="1:10" ht="31.5" customHeight="1" x14ac:dyDescent="0.25">
      <c r="A11" s="9" t="s">
        <v>24</v>
      </c>
      <c r="B11" s="10" t="s">
        <v>17</v>
      </c>
      <c r="C11" s="37" t="s">
        <v>40</v>
      </c>
      <c r="D11" s="11" t="s">
        <v>36</v>
      </c>
      <c r="E11" s="23">
        <v>250</v>
      </c>
      <c r="F11" s="12"/>
      <c r="G11" s="29">
        <f>119.02/200*250</f>
        <v>148.77499999999998</v>
      </c>
      <c r="H11" s="29">
        <f>4.6/200*250</f>
        <v>5.75</v>
      </c>
      <c r="I11" s="29">
        <f>3.45/200*250</f>
        <v>4.3125</v>
      </c>
      <c r="J11" s="30">
        <f>17.39/200*250</f>
        <v>21.737500000000001</v>
      </c>
    </row>
    <row r="12" spans="1:10" ht="33" customHeight="1" x14ac:dyDescent="0.25">
      <c r="A12" s="9"/>
      <c r="B12" s="10" t="s">
        <v>18</v>
      </c>
      <c r="C12" s="37" t="s">
        <v>41</v>
      </c>
      <c r="D12" s="11" t="s">
        <v>37</v>
      </c>
      <c r="E12" s="23">
        <v>230</v>
      </c>
      <c r="F12" s="12"/>
      <c r="G12" s="44">
        <f>334.22/200*230</f>
        <v>384.35300000000001</v>
      </c>
      <c r="H12" s="44">
        <f>34.35/200*230</f>
        <v>39.502500000000005</v>
      </c>
      <c r="I12" s="44">
        <f>11.49/200*230</f>
        <v>13.2135</v>
      </c>
      <c r="J12" s="45">
        <f>23.34/200*230</f>
        <v>26.841000000000001</v>
      </c>
    </row>
    <row r="13" spans="1:10" ht="33" customHeight="1" x14ac:dyDescent="0.25">
      <c r="A13" s="9"/>
      <c r="B13" s="46" t="s">
        <v>22</v>
      </c>
      <c r="C13" s="37" t="s">
        <v>42</v>
      </c>
      <c r="D13" s="11" t="s">
        <v>38</v>
      </c>
      <c r="E13" s="23">
        <v>200</v>
      </c>
      <c r="F13" s="12"/>
      <c r="G13" s="44">
        <v>48.8</v>
      </c>
      <c r="H13" s="44">
        <v>0.08</v>
      </c>
      <c r="I13" s="44">
        <v>0.08</v>
      </c>
      <c r="J13" s="45">
        <v>11.94</v>
      </c>
    </row>
    <row r="14" spans="1:10" x14ac:dyDescent="0.25">
      <c r="A14" s="9"/>
      <c r="B14" s="10" t="s">
        <v>19</v>
      </c>
      <c r="C14" s="37" t="s">
        <v>26</v>
      </c>
      <c r="D14" s="11" t="s">
        <v>14</v>
      </c>
      <c r="E14" s="23">
        <v>30</v>
      </c>
      <c r="F14" s="12"/>
      <c r="G14" s="29">
        <v>62.38</v>
      </c>
      <c r="H14" s="29">
        <v>2.2799999999999998</v>
      </c>
      <c r="I14" s="29">
        <v>0.24</v>
      </c>
      <c r="J14" s="30">
        <v>10.35</v>
      </c>
    </row>
    <row r="15" spans="1:10" x14ac:dyDescent="0.25">
      <c r="A15" s="9"/>
      <c r="B15" s="10" t="s">
        <v>20</v>
      </c>
      <c r="C15" s="37" t="s">
        <v>27</v>
      </c>
      <c r="D15" s="11" t="s">
        <v>21</v>
      </c>
      <c r="E15" s="23">
        <v>30</v>
      </c>
      <c r="F15" s="29"/>
      <c r="G15" s="29">
        <v>62.34</v>
      </c>
      <c r="H15" s="29">
        <v>1.47</v>
      </c>
      <c r="I15" s="29">
        <v>0.3</v>
      </c>
      <c r="J15" s="30">
        <v>13.4</v>
      </c>
    </row>
    <row r="16" spans="1:10" x14ac:dyDescent="0.25">
      <c r="A16" s="9"/>
      <c r="B16" s="10"/>
      <c r="C16" s="37"/>
      <c r="D16" s="11"/>
      <c r="E16" s="23"/>
      <c r="F16" s="29"/>
      <c r="G16" s="29"/>
      <c r="H16" s="29"/>
      <c r="I16" s="29"/>
      <c r="J16" s="30"/>
    </row>
    <row r="17" spans="1:10" x14ac:dyDescent="0.25">
      <c r="A17" s="9"/>
      <c r="B17" s="19"/>
      <c r="C17" s="19"/>
      <c r="D17" s="20"/>
      <c r="E17" s="21"/>
      <c r="F17" s="38"/>
      <c r="G17" s="24"/>
      <c r="H17" s="24"/>
      <c r="I17" s="24"/>
      <c r="J17" s="39"/>
    </row>
    <row r="18" spans="1:10" ht="15.75" thickBot="1" x14ac:dyDescent="0.3">
      <c r="A18" s="13"/>
      <c r="B18" s="14"/>
      <c r="C18" s="14"/>
      <c r="D18" s="15"/>
      <c r="E18" s="25">
        <f>SUM(E10:E17)</f>
        <v>800</v>
      </c>
      <c r="F18" s="26">
        <v>88.05</v>
      </c>
      <c r="G18" s="25">
        <f>SUM(G10:G17)</f>
        <v>764.38799999999992</v>
      </c>
      <c r="H18" s="25">
        <f t="shared" ref="H18:J18" si="1">SUM(H10:H17)</f>
        <v>49.752500000000005</v>
      </c>
      <c r="I18" s="25">
        <f t="shared" si="1"/>
        <v>21.245999999999995</v>
      </c>
      <c r="J18" s="25">
        <f t="shared" si="1"/>
        <v>91.0685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2022-04-05T18:09:43Z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