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96E3007A-C59F-4200-9647-05DCE4439A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4" i="7"/>
  <c r="I4" i="7"/>
  <c r="H4" i="7"/>
  <c r="G4" i="7"/>
  <c r="J5" i="7"/>
  <c r="I5" i="7"/>
  <c r="H5" i="7"/>
  <c r="G5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<sst xmlns="http://schemas.openxmlformats.org/spreadsheetml/2006/main" count="58" uniqueCount="54">
  <si>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</si>
  <si>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</si>
  <si>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</si>
  <si>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</si>
  <si>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</si>
  <si>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</si>
  <si>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</si>
  <si>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</si>
  <si>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</si>
  <si>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</si>
  <si>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</si>
  <si>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</si>
  <si>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</si>
  <si>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</si>
  <si>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</si>
  <si>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</si>
  <si>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</si>
  <si>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</si>
  <si>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</si>
  <si>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</si>
  <si>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</si>
  <si>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</si>
  <si>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</si>
  <si>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</si>
  <si>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</si>
  <si>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</si>
  <si>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</si>
  <si>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</si>
  <si>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</si>
  <si>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</si>
  <si>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 xml:space="preserve">Чай с сахаром </t>
  </si>
  <si>
    <t xml:space="preserve">Сдоба обыкновенная </t>
  </si>
  <si>
    <t>мучные изделия</t>
  </si>
  <si>
    <t>гор. Блюдо</t>
  </si>
  <si>
    <t>сладкое</t>
  </si>
  <si>
    <t>№284/2018</t>
  </si>
  <si>
    <t>№481/2013</t>
  </si>
  <si>
    <t>№457/2018</t>
  </si>
  <si>
    <t>№570/2013</t>
  </si>
  <si>
    <t>№134/2021</t>
  </si>
  <si>
    <t>№390/2013</t>
  </si>
  <si>
    <t>№256/2018</t>
  </si>
  <si>
    <t>№486/2018</t>
  </si>
  <si>
    <t>Суп-пюре из разных овощей</t>
  </si>
  <si>
    <t>Тефтели "Ёжики" в соусе</t>
  </si>
  <si>
    <t>Макароные изделия отварные</t>
  </si>
  <si>
    <t xml:space="preserve">Компот из свежих фруктов </t>
  </si>
  <si>
    <t>гарнир</t>
  </si>
  <si>
    <t>№ 106/2013</t>
  </si>
  <si>
    <t xml:space="preserve">Пудинг из творога с рисом </t>
  </si>
  <si>
    <t>Молоко сгущенное</t>
  </si>
  <si>
    <t>МАОУ "  СОШ №2 "</t>
  </si>
  <si>
    <t>1,2</t>
  </si>
  <si>
    <t>15.04.2022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</si>
</sst>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51</v>
      </c>
      <c r="C1" s="51"/>
      <c r="D1" s="52"/>
      <c r="E1" t="s">
        <v>1</v>
      </c>
      <c r="F1" s="1" t="s">
        <v>52</v>
      </c>
      <c r="I1" t="s">
        <v>2</v>
      </c>
      <c r="J1" s="2" t="s">
        <v>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48" t="s">
        <v>33</v>
      </c>
      <c r="C4" s="49" t="s">
        <v>35</v>
      </c>
      <c r="D4" s="7" t="s">
        <v>49</v>
      </c>
      <c r="E4" s="22">
        <v>180</v>
      </c>
      <c r="F4" s="8"/>
      <c r="G4" s="27">
        <f>298.77/160*180</f>
        <v>336.11624999999998</v>
      </c>
      <c r="H4" s="27">
        <f>29.78/160*180</f>
        <v>33.502500000000005</v>
      </c>
      <c r="I4" s="27">
        <f>7.25/160*180</f>
        <v>8.15625</v>
      </c>
      <c r="J4" s="28">
        <f>28.6/160*180</f>
        <v>32.175000000000004</v>
      </c>
    </row>
    <row r="5" spans="1:10" s="42" customFormat="1" ht="12" customHeight="1" thickBot="1" x14ac:dyDescent="0.3">
      <c r="A5" s="44" t="s">
        <v>23</v>
      </c>
      <c r="B5" s="10" t="s">
        <v>34</v>
      </c>
      <c r="C5" s="37" t="s">
        <v>36</v>
      </c>
      <c r="D5" s="11" t="s">
        <v>50</v>
      </c>
      <c r="E5" s="22">
        <v>50</v>
      </c>
      <c r="F5" s="12"/>
      <c r="G5" s="23">
        <f>37.35/30*50</f>
        <v>62.250000000000007</v>
      </c>
      <c r="H5" s="23">
        <f>2.1/30*50</f>
        <v>3.5000000000000004</v>
      </c>
      <c r="I5" s="23">
        <f>2.55/30*50</f>
        <v>4.25</v>
      </c>
      <c r="J5" s="43">
        <f>1.5/30*50</f>
        <v>2.5</v>
      </c>
    </row>
    <row r="6" spans="1:10" s="42" customFormat="1" ht="15" customHeight="1" thickBot="1" x14ac:dyDescent="0.3">
      <c r="A6" s="41"/>
      <c r="B6" s="40" t="s">
        <v>22</v>
      </c>
      <c r="C6" s="37" t="s">
        <v>37</v>
      </c>
      <c r="D6" s="20" t="s">
        <v>30</v>
      </c>
      <c r="E6" s="22">
        <v>200</v>
      </c>
      <c r="F6" s="31"/>
      <c r="G6" s="31">
        <v>39.92</v>
      </c>
      <c r="H6" s="31">
        <v>0</v>
      </c>
      <c r="I6" s="31">
        <v>0</v>
      </c>
      <c r="J6" s="32">
        <v>9.98</v>
      </c>
    </row>
    <row r="7" spans="1:10" x14ac:dyDescent="0.25">
      <c r="A7" s="9"/>
      <c r="B7" s="47" t="s">
        <v>32</v>
      </c>
      <c r="C7" s="37" t="s">
        <v>38</v>
      </c>
      <c r="D7" s="11" t="s">
        <v>31</v>
      </c>
      <c r="E7" s="23">
        <v>80</v>
      </c>
      <c r="F7" s="12"/>
      <c r="G7" s="29">
        <v>184.88</v>
      </c>
      <c r="H7" s="29">
        <v>4.75</v>
      </c>
      <c r="I7" s="29">
        <v>2.99</v>
      </c>
      <c r="J7" s="30">
        <v>34.75</v>
      </c>
    </row>
    <row r="8" spans="1:10" x14ac:dyDescent="0.25">
      <c r="A8" s="9"/>
      <c r="B8" s="10" t="s">
        <v>20</v>
      </c>
      <c r="C8" s="37" t="s">
        <v>28</v>
      </c>
      <c r="D8" s="11" t="s">
        <v>21</v>
      </c>
      <c r="E8" s="23">
        <v>40</v>
      </c>
      <c r="F8" s="29"/>
      <c r="G8" s="29">
        <f>62.34/30*40</f>
        <v>83.12</v>
      </c>
      <c r="H8" s="29">
        <f>1.47/30*40</f>
        <v>1.96</v>
      </c>
      <c r="I8" s="29">
        <f>0.3/30*40</f>
        <v>0.4</v>
      </c>
      <c r="J8" s="30">
        <f>13.44/30*40</f>
        <v>17.920000000000002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706.28625</v>
      </c>
      <c r="H9" s="26">
        <f t="shared" ref="H9:I9" si="0">SUM(H4:H8)</f>
        <v>43.712500000000006</v>
      </c>
      <c r="I9" s="26">
        <f t="shared" si="0"/>
        <v>15.796250000000001</v>
      </c>
      <c r="J9" s="33">
        <f>SUM(J4:J8)</f>
        <v>97.325000000000003</v>
      </c>
    </row>
    <row r="10" spans="1:10" ht="30" customHeight="1" x14ac:dyDescent="0.25">
      <c r="A10" s="9" t="s">
        <v>15</v>
      </c>
      <c r="B10" s="16" t="s">
        <v>16</v>
      </c>
      <c r="C10" s="37" t="s">
        <v>48</v>
      </c>
      <c r="D10" s="17" t="s">
        <v>29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43</v>
      </c>
      <c r="E11" s="23">
        <v>250</v>
      </c>
      <c r="F11" s="12"/>
      <c r="G11" s="29">
        <f>82.37/200*250</f>
        <v>102.96250000000001</v>
      </c>
      <c r="H11" s="29">
        <f>2.43/200*250</f>
        <v>3.0375000000000001</v>
      </c>
      <c r="I11" s="29">
        <f>3.82/200*250</f>
        <v>4.7749999999999995</v>
      </c>
      <c r="J11" s="30">
        <f>9.58/200*250</f>
        <v>11.975</v>
      </c>
    </row>
    <row r="12" spans="1:10" ht="33" customHeight="1" x14ac:dyDescent="0.25">
      <c r="A12" s="9"/>
      <c r="B12" s="10" t="s">
        <v>18</v>
      </c>
      <c r="C12" s="37" t="s">
        <v>40</v>
      </c>
      <c r="D12" s="11" t="s">
        <v>44</v>
      </c>
      <c r="E12" s="23">
        <v>100</v>
      </c>
      <c r="F12" s="12"/>
      <c r="G12" s="45">
        <f>205.46/90*100</f>
        <v>228.28888888888889</v>
      </c>
      <c r="H12" s="45">
        <f>8.38/90*100</f>
        <v>9.3111111111111118</v>
      </c>
      <c r="I12" s="45">
        <f>15.02/90*100</f>
        <v>16.68888888888889</v>
      </c>
      <c r="J12" s="46">
        <f>9.19/90*100</f>
        <v>10.21111111111111</v>
      </c>
    </row>
    <row r="13" spans="1:10" ht="33" customHeight="1" x14ac:dyDescent="0.25">
      <c r="A13" s="9"/>
      <c r="B13" s="10" t="s">
        <v>47</v>
      </c>
      <c r="C13" s="37" t="s">
        <v>41</v>
      </c>
      <c r="D13" s="11" t="s">
        <v>45</v>
      </c>
      <c r="E13" s="23">
        <v>180</v>
      </c>
      <c r="F13" s="12"/>
      <c r="G13" s="45">
        <f>252.3/150*180</f>
        <v>302.76000000000005</v>
      </c>
      <c r="H13" s="45">
        <f>7.06/150*180</f>
        <v>8.4719999999999995</v>
      </c>
      <c r="I13" s="45">
        <f>7.43/150*180</f>
        <v>8.9160000000000004</v>
      </c>
      <c r="J13" s="46">
        <f>39.3/150*180</f>
        <v>47.159999999999989</v>
      </c>
    </row>
    <row r="14" spans="1:10" x14ac:dyDescent="0.25">
      <c r="A14" s="9"/>
      <c r="B14" s="10" t="s">
        <v>22</v>
      </c>
      <c r="C14" s="37" t="s">
        <v>42</v>
      </c>
      <c r="D14" s="11" t="s">
        <v>46</v>
      </c>
      <c r="E14" s="23">
        <v>200</v>
      </c>
      <c r="F14" s="12"/>
      <c r="G14" s="29">
        <v>48.8</v>
      </c>
      <c r="H14" s="29">
        <v>0.08</v>
      </c>
      <c r="I14" s="29">
        <v>0.08</v>
      </c>
      <c r="J14" s="30">
        <v>11.94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806.29138888888883</v>
      </c>
      <c r="H18" s="25">
        <f t="shared" ref="H18:J18" si="1">SUM(H10:H17)</f>
        <v>25.130611111111108</v>
      </c>
      <c r="I18" s="25">
        <f t="shared" si="1"/>
        <v>31.059888888888889</v>
      </c>
      <c r="J18" s="25">
        <f t="shared" si="1"/>
        <v>106.57611111111109</v>
      </c>
    </row>
    <row r="20" spans="1:10" x14ac:dyDescent="0.25">
      <c r="A20" t="s">
        <v>25</v>
      </c>
    </row>
    <row r="21" spans="1:10" x14ac:dyDescent="0.25">
      <c r="A21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2022-04-13T16:40:23Z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