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6BDB7A4B-79A4-4B24-AA93-09D4D887BC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<sst xmlns="http://schemas.openxmlformats.org/spreadsheetml/2006/main" count="52" uniqueCount="46">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</sst>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44</v>
      </c>
      <c r="C1" s="50"/>
      <c r="D1" s="51"/>
      <c r="E1" t="s">
        <v>1</v>
      </c>
      <c r="F1" s="1" t="s">
        <v>45</v>
      </c>
      <c r="I1" t="s">
        <v>2</v>
      </c>
      <c r="J1" s="2">
        <v>44671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30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1" customFormat="1" ht="12" customHeight="1" thickBot="1" x14ac:dyDescent="0.3">
      <c r="A5" s="43" t="s">
        <v>23</v>
      </c>
      <c r="B5" s="10" t="s">
        <v>18</v>
      </c>
      <c r="C5" s="37" t="s">
        <v>34</v>
      </c>
      <c r="D5" s="11" t="s">
        <v>31</v>
      </c>
      <c r="E5" s="23">
        <v>100</v>
      </c>
      <c r="F5" s="29"/>
      <c r="G5" s="23">
        <f>205.46/90*100</f>
        <v>228.28888888888889</v>
      </c>
      <c r="H5" s="23">
        <f>8.38/90*100</f>
        <v>9.3111111111111118</v>
      </c>
      <c r="I5" s="23">
        <f>15.02/90*100</f>
        <v>16.68888888888889</v>
      </c>
      <c r="J5" s="42">
        <f>9.19/90*100</f>
        <v>10.21111111111111</v>
      </c>
    </row>
    <row r="6" spans="1:10" s="41" customFormat="1" ht="30.75" customHeight="1" thickBot="1" x14ac:dyDescent="0.3">
      <c r="A6" s="40"/>
      <c r="B6" s="10" t="s">
        <v>25</v>
      </c>
      <c r="C6" s="37" t="s">
        <v>29</v>
      </c>
      <c r="D6" s="20" t="s">
        <v>28</v>
      </c>
      <c r="E6" s="22">
        <v>180</v>
      </c>
      <c r="F6" s="31"/>
      <c r="G6" s="31">
        <f>252.3/150*180</f>
        <v>302.76000000000005</v>
      </c>
      <c r="H6" s="31">
        <f>7.06/150*180</f>
        <v>8.4719999999999995</v>
      </c>
      <c r="I6" s="31">
        <f>7.43/150*180</f>
        <v>8.9160000000000004</v>
      </c>
      <c r="J6" s="32">
        <f>39.3/150*180</f>
        <v>47.159999999999989</v>
      </c>
    </row>
    <row r="7" spans="1:10" x14ac:dyDescent="0.25">
      <c r="A7" s="9"/>
      <c r="B7" s="48" t="s">
        <v>22</v>
      </c>
      <c r="C7" s="37" t="s">
        <v>35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47" t="s">
        <v>19</v>
      </c>
      <c r="C8" s="37" t="s">
        <v>26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560</v>
      </c>
      <c r="F9" s="26">
        <v>88.05</v>
      </c>
      <c r="G9" s="26">
        <f>SUM(G4:G8)</f>
        <v>641.34555555555562</v>
      </c>
      <c r="H9" s="26">
        <f t="shared" ref="H9:I9" si="0">SUM(H4:H8)</f>
        <v>19.783111111111111</v>
      </c>
      <c r="I9" s="26">
        <f t="shared" si="0"/>
        <v>25.834888888888891</v>
      </c>
      <c r="J9" s="33">
        <f>SUM(J4:J8)</f>
        <v>80.811111111111103</v>
      </c>
    </row>
    <row r="10" spans="1:10" ht="30" customHeight="1" x14ac:dyDescent="0.25">
      <c r="A10" s="9" t="s">
        <v>15</v>
      </c>
      <c r="B10" s="16" t="s">
        <v>16</v>
      </c>
      <c r="C10" s="37" t="s">
        <v>39</v>
      </c>
      <c r="D10" s="17" t="s">
        <v>43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40</v>
      </c>
      <c r="D11" s="11" t="s">
        <v>36</v>
      </c>
      <c r="E11" s="23">
        <v>250</v>
      </c>
      <c r="F11" s="12"/>
      <c r="G11" s="29">
        <f>119.02/200*250</f>
        <v>148.77499999999998</v>
      </c>
      <c r="H11" s="29">
        <f>4.6/200*250</f>
        <v>5.75</v>
      </c>
      <c r="I11" s="29">
        <f>3.45/200*250</f>
        <v>4.3125</v>
      </c>
      <c r="J11" s="30">
        <f>17.39/200*250</f>
        <v>21.737500000000001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37</v>
      </c>
      <c r="E12" s="23">
        <v>230</v>
      </c>
      <c r="F12" s="12"/>
      <c r="G12" s="44">
        <f>334.22/200*230</f>
        <v>384.35300000000001</v>
      </c>
      <c r="H12" s="44">
        <f>34.35/200*230</f>
        <v>39.502500000000005</v>
      </c>
      <c r="I12" s="44">
        <f>11.49/200*230</f>
        <v>13.2135</v>
      </c>
      <c r="J12" s="45">
        <f>23.34/200*230</f>
        <v>26.841000000000001</v>
      </c>
    </row>
    <row r="13" spans="1:10" ht="33" customHeight="1" x14ac:dyDescent="0.25">
      <c r="A13" s="9"/>
      <c r="B13" s="46" t="s">
        <v>22</v>
      </c>
      <c r="C13" s="37" t="s">
        <v>42</v>
      </c>
      <c r="D13" s="11" t="s">
        <v>38</v>
      </c>
      <c r="E13" s="23">
        <v>200</v>
      </c>
      <c r="F13" s="12"/>
      <c r="G13" s="44">
        <v>48.8</v>
      </c>
      <c r="H13" s="44">
        <v>0.08</v>
      </c>
      <c r="I13" s="44">
        <v>0.08</v>
      </c>
      <c r="J13" s="45">
        <v>11.94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30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88.05</v>
      </c>
      <c r="G18" s="25">
        <f>SUM(G10:G17)</f>
        <v>764.38799999999992</v>
      </c>
      <c r="H18" s="25">
        <f t="shared" ref="H18:J18" si="1">SUM(H10:H17)</f>
        <v>49.752500000000005</v>
      </c>
      <c r="I18" s="25">
        <f t="shared" si="1"/>
        <v>21.245999999999995</v>
      </c>
      <c r="J18" s="25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