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Апрель 2022\"/>
    </mc:Choice>
  </mc:AlternateContent>
  <xr:revisionPtr revIDLastSave="0" documentId="13_ncr:1_{91027AD6-B4CB-41C8-93A8-239113AA6B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7" l="1"/>
  <c r="I14" i="7"/>
  <c r="H14" i="7"/>
  <c r="G14" i="7"/>
  <c r="J13" i="7"/>
  <c r="I13" i="7"/>
  <c r="H13" i="7"/>
  <c r="G13" i="7"/>
  <c r="J12" i="7"/>
  <c r="I12" i="7"/>
  <c r="H12" i="7"/>
  <c r="G12" i="7"/>
  <c r="J6" i="7"/>
  <c r="I6" i="7"/>
  <c r="H6" i="7"/>
  <c r="G6" i="7"/>
  <c r="J5" i="7"/>
  <c r="I5" i="7"/>
  <c r="H5" i="7"/>
  <c r="G5" i="7"/>
  <c r="J17" i="7"/>
  <c r="I17" i="7"/>
  <c r="H17" i="7"/>
  <c r="G17" i="7"/>
  <c r="J16" i="7"/>
  <c r="I16" i="7"/>
  <c r="H16" i="7"/>
  <c r="G16" i="7"/>
  <c r="J9" i="7"/>
  <c r="I9" i="7"/>
  <c r="H9" i="7"/>
  <c r="G9" i="7"/>
  <c r="J8" i="7"/>
  <c r="I8" i="7"/>
  <c r="H8" i="7"/>
  <c r="G8" i="7"/>
  <c r="J19" i="7" l="1"/>
  <c r="G10" i="7"/>
  <c r="I19" i="7"/>
  <c r="H19" i="7"/>
  <c r="G19" i="7"/>
  <c r="E19" i="7"/>
  <c r="J10" i="7"/>
  <c r="I10" i="7"/>
  <c r="H10" i="7"/>
  <c r="E10" i="7"/>
</calcChain>
</file>

<file path=xl/sharedStrings.xml><?xml version="1.0" encoding="utf-8"?>
<sst xmlns="http://schemas.openxmlformats.org/spreadsheetml/2006/main" count="58" uniqueCount="48">
  <si>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</si>
  <si>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</si>
  <si>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</si>
  <si>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</si>
  <si>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</si>
  <si>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</si>
  <si>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</si>
  <si>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</si>
  <si>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</si>
  <si>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</si>
  <si>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</si>
  <si>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</si>
  <si>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</si>
  <si>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</si>
  <si>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</si>
  <si>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</si>
  <si>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</si>
  <si>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</si>
  <si>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</si>
  <si>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хлеб бел.</t>
  </si>
  <si>
    <t>хлеб черн.</t>
  </si>
  <si>
    <t xml:space="preserve">Хлеб ржаной </t>
  </si>
  <si>
    <t>напиток</t>
  </si>
  <si>
    <t>12-18 лет</t>
  </si>
  <si>
    <t xml:space="preserve">12-18 лет </t>
  </si>
  <si>
    <t>гарнир</t>
  </si>
  <si>
    <t>№108/2013</t>
  </si>
  <si>
    <t>№109/2013</t>
  </si>
  <si>
    <t>Салат из свеклы и моркови</t>
  </si>
  <si>
    <t>биточек рыбный</t>
  </si>
  <si>
    <t>пюре картофельное</t>
  </si>
  <si>
    <t>Чай с сахаром</t>
  </si>
  <si>
    <t>№27/2021</t>
  </si>
  <si>
    <t>№345/2013</t>
  </si>
  <si>
    <t>№377/2018</t>
  </si>
  <si>
    <t>№457/2018</t>
  </si>
  <si>
    <t>Салат из квашеной капусты с яблоками</t>
  </si>
  <si>
    <t>Суп картофельный с макаронными изделиями</t>
  </si>
  <si>
    <t>Котлеты "Школьные"</t>
  </si>
  <si>
    <t>Рис отварной</t>
  </si>
  <si>
    <t>Компот из кураги</t>
  </si>
  <si>
    <t>№ 10/2018</t>
  </si>
  <si>
    <t>№116/2018</t>
  </si>
  <si>
    <t>№347/2018</t>
  </si>
  <si>
    <t>№414/2013</t>
  </si>
  <si>
    <t>№494/2018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</si>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</sst>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0" borderId="0" xfId="0" applyFont="1"/>
    <xf numFmtId="1" fontId="0" fillId="2" borderId="12" xfId="0" applyNumberFormat="1" applyFill="1" applyBorder="1" applyAlignment="1" applyProtection="1">
      <alignment horizontal="center"/>
      <protection locked="0"/>
    </xf>
    <xf numFmtId="0" fontId="2" fillId="0" borderId="11" xfId="0" applyFont="1" applyBorder="1"/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J2" sqref="J2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28.42578125" customWidth="1"/>
    <col min="5" max="5" width="10.85546875" customWidth="1"/>
    <col min="6" max="6" width="6.42578125" customWidth="1"/>
    <col min="7" max="7" width="13.5703125" customWidth="1"/>
    <col min="8" max="8" width="9.570312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9" t="s">
        <v>46</v>
      </c>
      <c r="C1" s="50"/>
      <c r="D1" s="51"/>
      <c r="E1" t="s">
        <v>1</v>
      </c>
      <c r="F1" s="1" t="s">
        <v>47</v>
      </c>
      <c r="I1" t="s">
        <v>2</v>
      </c>
      <c r="J1" s="2">
        <v>44672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6.25" customHeight="1" x14ac:dyDescent="0.25">
      <c r="A4" s="6" t="s">
        <v>13</v>
      </c>
      <c r="B4" s="16" t="s">
        <v>16</v>
      </c>
      <c r="C4" s="37" t="s">
        <v>32</v>
      </c>
      <c r="D4" s="7" t="s">
        <v>28</v>
      </c>
      <c r="E4" s="22">
        <v>60</v>
      </c>
      <c r="F4" s="8"/>
      <c r="G4" s="27">
        <v>91.67</v>
      </c>
      <c r="H4" s="27">
        <v>1.37</v>
      </c>
      <c r="I4" s="27">
        <v>6.09</v>
      </c>
      <c r="J4" s="28">
        <v>7.85</v>
      </c>
    </row>
    <row r="5" spans="1:10" s="41" customFormat="1" ht="12" customHeight="1" thickBot="1" x14ac:dyDescent="0.3">
      <c r="A5" s="43" t="s">
        <v>23</v>
      </c>
      <c r="B5" s="10" t="s">
        <v>18</v>
      </c>
      <c r="C5" s="37" t="s">
        <v>33</v>
      </c>
      <c r="D5" s="11" t="s">
        <v>29</v>
      </c>
      <c r="E5" s="23">
        <v>100</v>
      </c>
      <c r="F5" s="29"/>
      <c r="G5" s="23">
        <f>108.94/90*100</f>
        <v>121.04444444444444</v>
      </c>
      <c r="H5" s="23">
        <f>13.62/90*100</f>
        <v>15.133333333333333</v>
      </c>
      <c r="I5" s="23">
        <f>3.36/90*100</f>
        <v>3.7333333333333329</v>
      </c>
      <c r="J5" s="42">
        <f>6.06/90*100</f>
        <v>6.7333333333333325</v>
      </c>
    </row>
    <row r="6" spans="1:10" s="41" customFormat="1" ht="30.75" customHeight="1" thickBot="1" x14ac:dyDescent="0.3">
      <c r="A6" s="40"/>
      <c r="B6" s="10" t="s">
        <v>25</v>
      </c>
      <c r="C6" s="37" t="s">
        <v>34</v>
      </c>
      <c r="D6" s="20" t="s">
        <v>30</v>
      </c>
      <c r="E6" s="22">
        <v>180</v>
      </c>
      <c r="F6" s="31"/>
      <c r="G6" s="31">
        <f>199.53/150*180</f>
        <v>239.43600000000001</v>
      </c>
      <c r="H6" s="31">
        <f>4.27/150*180</f>
        <v>5.1239999999999997</v>
      </c>
      <c r="I6" s="31">
        <f>8/150*180</f>
        <v>9.6000000000000014</v>
      </c>
      <c r="J6" s="32">
        <f>27.62/150*180</f>
        <v>33.143999999999998</v>
      </c>
    </row>
    <row r="7" spans="1:10" x14ac:dyDescent="0.25">
      <c r="A7" s="9"/>
      <c r="B7" s="48" t="s">
        <v>22</v>
      </c>
      <c r="C7" s="37" t="s">
        <v>35</v>
      </c>
      <c r="D7" s="20" t="s">
        <v>31</v>
      </c>
      <c r="E7" s="22">
        <v>200</v>
      </c>
      <c r="F7" s="31"/>
      <c r="G7" s="31">
        <v>39.92</v>
      </c>
      <c r="H7" s="31">
        <v>0</v>
      </c>
      <c r="I7" s="31">
        <v>0</v>
      </c>
      <c r="J7" s="32">
        <v>9.98</v>
      </c>
    </row>
    <row r="8" spans="1:10" x14ac:dyDescent="0.25">
      <c r="A8" s="9"/>
      <c r="B8" s="47" t="s">
        <v>19</v>
      </c>
      <c r="C8" s="37" t="s">
        <v>26</v>
      </c>
      <c r="D8" s="11" t="s">
        <v>14</v>
      </c>
      <c r="E8" s="23">
        <v>20</v>
      </c>
      <c r="F8" s="12"/>
      <c r="G8" s="29">
        <f>62.38/30*20</f>
        <v>41.586666666666673</v>
      </c>
      <c r="H8" s="29">
        <f>2.28/30*20</f>
        <v>1.52</v>
      </c>
      <c r="I8" s="29">
        <f>0.24/30*20</f>
        <v>0.16</v>
      </c>
      <c r="J8" s="30">
        <f>10.35/30*20</f>
        <v>6.8999999999999995</v>
      </c>
    </row>
    <row r="9" spans="1:10" x14ac:dyDescent="0.25">
      <c r="A9" s="9"/>
      <c r="B9" s="10" t="s">
        <v>20</v>
      </c>
      <c r="C9" s="37" t="s">
        <v>27</v>
      </c>
      <c r="D9" s="11" t="s">
        <v>21</v>
      </c>
      <c r="E9" s="23">
        <v>20</v>
      </c>
      <c r="F9" s="29"/>
      <c r="G9" s="29">
        <f>62.34/30*20</f>
        <v>41.56</v>
      </c>
      <c r="H9" s="29">
        <f>1.47/30*20</f>
        <v>0.98</v>
      </c>
      <c r="I9" s="29">
        <f>0.3/30*20</f>
        <v>0.2</v>
      </c>
      <c r="J9" s="30">
        <f>13.44/30*20</f>
        <v>8.9600000000000009</v>
      </c>
    </row>
    <row r="10" spans="1:10" ht="15.75" thickBot="1" x14ac:dyDescent="0.3">
      <c r="A10" s="13"/>
      <c r="B10" s="14"/>
      <c r="C10" s="14"/>
      <c r="D10" s="15"/>
      <c r="E10" s="25">
        <f>SUM(E4:E9)</f>
        <v>580</v>
      </c>
      <c r="F10" s="26">
        <v>88.05</v>
      </c>
      <c r="G10" s="26">
        <f>SUM(G4:G9)</f>
        <v>575.21711111111108</v>
      </c>
      <c r="H10" s="26">
        <f t="shared" ref="H10:I10" si="0">SUM(H4:H9)</f>
        <v>24.127333333333333</v>
      </c>
      <c r="I10" s="26">
        <f t="shared" si="0"/>
        <v>19.783333333333331</v>
      </c>
      <c r="J10" s="33">
        <f>SUM(J4:J9)</f>
        <v>73.567333333333352</v>
      </c>
    </row>
    <row r="11" spans="1:10" ht="30" customHeight="1" x14ac:dyDescent="0.25">
      <c r="A11" s="9" t="s">
        <v>15</v>
      </c>
      <c r="B11" s="16" t="s">
        <v>16</v>
      </c>
      <c r="C11" s="37" t="s">
        <v>41</v>
      </c>
      <c r="D11" s="17" t="s">
        <v>36</v>
      </c>
      <c r="E11" s="34">
        <v>60</v>
      </c>
      <c r="F11" s="18"/>
      <c r="G11" s="35">
        <v>49.49</v>
      </c>
      <c r="H11" s="35">
        <v>0.45</v>
      </c>
      <c r="I11" s="35">
        <v>3.73</v>
      </c>
      <c r="J11" s="36">
        <v>3.52</v>
      </c>
    </row>
    <row r="12" spans="1:10" ht="31.5" customHeight="1" x14ac:dyDescent="0.25">
      <c r="A12" s="9" t="s">
        <v>24</v>
      </c>
      <c r="B12" s="10" t="s">
        <v>17</v>
      </c>
      <c r="C12" s="37" t="s">
        <v>42</v>
      </c>
      <c r="D12" s="11" t="s">
        <v>37</v>
      </c>
      <c r="E12" s="23">
        <v>250</v>
      </c>
      <c r="F12" s="12"/>
      <c r="G12" s="29">
        <f>97.34/200*250</f>
        <v>121.67500000000001</v>
      </c>
      <c r="H12" s="29">
        <f>2.38/200*250</f>
        <v>2.9749999999999996</v>
      </c>
      <c r="I12" s="29">
        <f>2.52/200*250</f>
        <v>3.15</v>
      </c>
      <c r="J12" s="30">
        <f>16.29/200*250</f>
        <v>20.362499999999997</v>
      </c>
    </row>
    <row r="13" spans="1:10" ht="33" customHeight="1" x14ac:dyDescent="0.25">
      <c r="A13" s="9"/>
      <c r="B13" s="10" t="s">
        <v>18</v>
      </c>
      <c r="C13" s="37" t="s">
        <v>43</v>
      </c>
      <c r="D13" s="11" t="s">
        <v>38</v>
      </c>
      <c r="E13" s="23">
        <v>100</v>
      </c>
      <c r="F13" s="12"/>
      <c r="G13" s="44">
        <f>257.3/90*100</f>
        <v>285.88888888888891</v>
      </c>
      <c r="H13" s="44">
        <f>17.57/90*100</f>
        <v>19.522222222222222</v>
      </c>
      <c r="I13" s="44">
        <f>15.7/90*100</f>
        <v>17.444444444444443</v>
      </c>
      <c r="J13" s="45">
        <f>11.43/90*100</f>
        <v>12.7</v>
      </c>
    </row>
    <row r="14" spans="1:10" ht="33" customHeight="1" x14ac:dyDescent="0.25">
      <c r="A14" s="9"/>
      <c r="B14" s="10" t="s">
        <v>25</v>
      </c>
      <c r="C14" s="37" t="s">
        <v>44</v>
      </c>
      <c r="D14" s="11" t="s">
        <v>39</v>
      </c>
      <c r="E14" s="23">
        <v>180</v>
      </c>
      <c r="F14" s="12"/>
      <c r="G14" s="44">
        <f>190.01/150*180</f>
        <v>228.012</v>
      </c>
      <c r="H14" s="44">
        <f>4.052/150*180</f>
        <v>4.8623999999999992</v>
      </c>
      <c r="I14" s="44">
        <f>6.19/150*180</f>
        <v>7.4279999999999999</v>
      </c>
      <c r="J14" s="45">
        <f>29.52/150*180</f>
        <v>35.423999999999999</v>
      </c>
    </row>
    <row r="15" spans="1:10" x14ac:dyDescent="0.25">
      <c r="A15" s="9"/>
      <c r="B15" s="46" t="s">
        <v>22</v>
      </c>
      <c r="C15" s="37" t="s">
        <v>45</v>
      </c>
      <c r="D15" s="11" t="s">
        <v>40</v>
      </c>
      <c r="E15" s="23">
        <v>200</v>
      </c>
      <c r="F15" s="12"/>
      <c r="G15" s="44">
        <v>85.42</v>
      </c>
      <c r="H15" s="44">
        <v>1.04</v>
      </c>
      <c r="I15" s="44">
        <v>0.06</v>
      </c>
      <c r="J15" s="45">
        <v>20.18</v>
      </c>
    </row>
    <row r="16" spans="1:10" x14ac:dyDescent="0.25">
      <c r="A16" s="9"/>
      <c r="B16" s="10" t="s">
        <v>19</v>
      </c>
      <c r="C16" s="37" t="s">
        <v>26</v>
      </c>
      <c r="D16" s="11" t="s">
        <v>14</v>
      </c>
      <c r="E16" s="23">
        <v>20</v>
      </c>
      <c r="F16" s="12"/>
      <c r="G16" s="29">
        <f>62.38/30*20</f>
        <v>41.586666666666673</v>
      </c>
      <c r="H16" s="29">
        <f>2.28/30*20</f>
        <v>1.52</v>
      </c>
      <c r="I16" s="29">
        <f>0.24/30*20</f>
        <v>0.16</v>
      </c>
      <c r="J16" s="30">
        <f>10.35/30*20</f>
        <v>6.8999999999999995</v>
      </c>
    </row>
    <row r="17" spans="1:10" x14ac:dyDescent="0.25">
      <c r="A17" s="9"/>
      <c r="B17" s="10" t="s">
        <v>20</v>
      </c>
      <c r="C17" s="37" t="s">
        <v>27</v>
      </c>
      <c r="D17" s="11" t="s">
        <v>21</v>
      </c>
      <c r="E17" s="23">
        <v>20</v>
      </c>
      <c r="F17" s="29"/>
      <c r="G17" s="29">
        <f>62.34/30*20</f>
        <v>41.56</v>
      </c>
      <c r="H17" s="29">
        <f>1.47/30*20</f>
        <v>0.98</v>
      </c>
      <c r="I17" s="29">
        <f>0.3/30*20</f>
        <v>0.2</v>
      </c>
      <c r="J17" s="30">
        <f>13.44/30*20</f>
        <v>8.9600000000000009</v>
      </c>
    </row>
    <row r="18" spans="1:10" x14ac:dyDescent="0.25">
      <c r="A18" s="9"/>
      <c r="B18" s="19"/>
      <c r="C18" s="19"/>
      <c r="D18" s="20"/>
      <c r="E18" s="21"/>
      <c r="F18" s="38"/>
      <c r="G18" s="24"/>
      <c r="H18" s="24"/>
      <c r="I18" s="24"/>
      <c r="J18" s="39"/>
    </row>
    <row r="19" spans="1:10" ht="15.75" thickBot="1" x14ac:dyDescent="0.3">
      <c r="A19" s="13"/>
      <c r="B19" s="14"/>
      <c r="C19" s="14"/>
      <c r="D19" s="15"/>
      <c r="E19" s="25">
        <f>SUM(E11:E18)</f>
        <v>830</v>
      </c>
      <c r="F19" s="26">
        <v>88.05</v>
      </c>
      <c r="G19" s="25">
        <f>SUM(G11:G18)</f>
        <v>853.63255555555565</v>
      </c>
      <c r="H19" s="25">
        <f t="shared" ref="H19:J19" si="1">SUM(H11:H18)</f>
        <v>31.349622222222223</v>
      </c>
      <c r="I19" s="25">
        <f t="shared" si="1"/>
        <v>32.172444444444444</v>
      </c>
      <c r="J19" s="25">
        <f t="shared" si="1"/>
        <v>108.04650000000001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2022-03-17T07:32:07Z</cp:lastPrinted>
  <dcterms:created xsi:type="dcterms:W3CDTF">2021-05-20T08:28:34Z</dcterms:created>
  <dcterms:modified xsi:type="dcterms:W3CDTF">2022-04-17T14:07:43Z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