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Надежда\Documents\на сайт\Документы 2021-2022\Питание\Меню\Школа\Май 2022 г\"/>
    </mc:Choice>
  </mc:AlternateContent>
  <xr:revisionPtr revIDLastSave="0" documentId="13_ncr:1_{5E83492F-EEE1-469C-86B9-74141BB1709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2-18 лет" sheetId="7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2" i="7" l="1"/>
  <c r="I12" i="7"/>
  <c r="H12" i="7"/>
  <c r="G12" i="7"/>
  <c r="J11" i="7"/>
  <c r="I11" i="7"/>
  <c r="H11" i="7"/>
  <c r="G11" i="7"/>
  <c r="H15" i="7"/>
  <c r="J14" i="7"/>
  <c r="I14" i="7"/>
  <c r="H14" i="7"/>
  <c r="G14" i="7"/>
  <c r="J7" i="7"/>
  <c r="I7" i="7"/>
  <c r="H7" i="7"/>
  <c r="G7" i="7"/>
  <c r="J5" i="7"/>
  <c r="I5" i="7"/>
  <c r="H5" i="7"/>
  <c r="G5" i="7"/>
  <c r="J17" i="7" l="1"/>
  <c r="G9" i="7"/>
  <c r="I17" i="7"/>
  <c r="H17" i="7"/>
  <c r="G17" i="7"/>
  <c r="E17" i="7"/>
  <c r="J9" i="7"/>
  <c r="I9" i="7"/>
  <c r="H9" i="7"/>
  <c r="E9" i="7"/>
</calcChain>
</file>

<file path=xl/sharedStrings.xml><?xml version="1.0" encoding="utf-8"?>
<sst xmlns="http://schemas.openxmlformats.org/spreadsheetml/2006/main" count="54" uniqueCount="45">
  <si>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</si>
  <si>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</si>
  <si>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</si>
  <si>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</si>
  <si>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</si>
  <si>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</si>
  <si>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</si>
  <si>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</si>
  <si>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</si>
  <si>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</si>
  <si>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</si>
  <si>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</si>
  <si>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</si>
  <si>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</si>
  <si>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Хлеб пшеничный </t>
  </si>
  <si>
    <t>Обед</t>
  </si>
  <si>
    <t>закуска</t>
  </si>
  <si>
    <t>1 блюдо</t>
  </si>
  <si>
    <t>2 блюдо</t>
  </si>
  <si>
    <t>хлеб бел.</t>
  </si>
  <si>
    <t>хлеб черн.</t>
  </si>
  <si>
    <t xml:space="preserve">Хлеб ржаной </t>
  </si>
  <si>
    <t>напиток</t>
  </si>
  <si>
    <t>12-18 лет</t>
  </si>
  <si>
    <t xml:space="preserve">12-18 лет </t>
  </si>
  <si>
    <t>Директор школы _________________________</t>
  </si>
  <si>
    <t>Зав. производством______________________</t>
  </si>
  <si>
    <t>№573/2021</t>
  </si>
  <si>
    <t>№574/2021</t>
  </si>
  <si>
    <t>Овощи натуральные (огурец свежий)</t>
  </si>
  <si>
    <t>С алат из свеклы с яблоками</t>
  </si>
  <si>
    <t>Суп картофельный с макароными изделиями</t>
  </si>
  <si>
    <t xml:space="preserve">Плов из птицы отварной </t>
  </si>
  <si>
    <t xml:space="preserve">Компот из ягод </t>
  </si>
  <si>
    <t>Рагу из птицы</t>
  </si>
  <si>
    <t>№106/2013</t>
  </si>
  <si>
    <t>№376/2018</t>
  </si>
  <si>
    <t>№459/2018</t>
  </si>
  <si>
    <t>№60/2013</t>
  </si>
  <si>
    <t>№116/2018</t>
  </si>
  <si>
    <t>№375/2018</t>
  </si>
  <si>
    <t>№491/2018</t>
  </si>
  <si>
    <t>Чай с лимоном</t>
  </si>
  <si>
    <t>МАОУ "  СОШ №2 "</t>
  </si>
  <si>
    <t>1,2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</si>
</sst>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6" xfId="0" applyBorder="1"/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 vertical="top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1" fillId="0" borderId="11" xfId="0" applyFont="1" applyBorder="1"/>
    <xf numFmtId="0" fontId="1" fillId="0" borderId="0" xfId="0" applyFont="1"/>
    <xf numFmtId="1" fontId="0" fillId="2" borderId="12" xfId="0" applyNumberFormat="1" applyFill="1" applyBorder="1" applyAlignment="1" applyProtection="1">
      <alignment horizontal="center"/>
      <protection locked="0"/>
    </xf>
    <xf numFmtId="0" fontId="2" fillId="0" borderId="11" xfId="0" applyFont="1" applyBorder="1"/>
    <xf numFmtId="2" fontId="2" fillId="2" borderId="4" xfId="0" applyNumberFormat="1" applyFont="1" applyFill="1" applyBorder="1" applyAlignment="1" applyProtection="1">
      <alignment horizontal="center"/>
      <protection locked="0"/>
    </xf>
    <xf numFmtId="2" fontId="2" fillId="2" borderId="12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0"/>
  <sheetViews>
    <sheetView tabSelected="1" workbookViewId="0">
      <selection activeCell="J2" sqref="J2"/>
    </sheetView>
  </sheetViews>
  <sheetFormatPr defaultRowHeight="15" x14ac:dyDescent="0.25"/>
  <cols>
    <col min="1" max="1" width="12.85546875" customWidth="1"/>
    <col min="2" max="2" width="17" customWidth="1"/>
    <col min="3" max="3" width="12.140625" customWidth="1"/>
    <col min="4" max="4" width="28.42578125" customWidth="1"/>
    <col min="5" max="5" width="10.85546875" customWidth="1"/>
    <col min="6" max="6" width="6.42578125" customWidth="1"/>
    <col min="7" max="7" width="13.5703125" customWidth="1"/>
    <col min="8" max="8" width="9.5703125" customWidth="1"/>
    <col min="9" max="9" width="7.85546875" customWidth="1"/>
    <col min="10" max="10" width="11.7109375" customWidth="1"/>
  </cols>
  <sheetData>
    <row r="1" spans="1:10" x14ac:dyDescent="0.25">
      <c r="A1" t="s">
        <v>0</v>
      </c>
      <c r="B1" s="47" t="s">
        <v>43</v>
      </c>
      <c r="C1" s="48"/>
      <c r="D1" s="49"/>
      <c r="E1" t="s">
        <v>1</v>
      </c>
      <c r="F1" s="1" t="s">
        <v>44</v>
      </c>
      <c r="I1" t="s">
        <v>2</v>
      </c>
      <c r="J1" s="2">
        <v>44707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26.25" customHeight="1" x14ac:dyDescent="0.25">
      <c r="A4" s="6" t="s">
        <v>13</v>
      </c>
      <c r="B4" s="16" t="s">
        <v>16</v>
      </c>
      <c r="C4" s="37" t="s">
        <v>35</v>
      </c>
      <c r="D4" s="7" t="s">
        <v>29</v>
      </c>
      <c r="E4" s="22">
        <v>60</v>
      </c>
      <c r="F4" s="8"/>
      <c r="G4" s="27">
        <v>8.4600000000000009</v>
      </c>
      <c r="H4" s="27">
        <v>0.48</v>
      </c>
      <c r="I4" s="27">
        <v>0.06</v>
      </c>
      <c r="J4" s="28">
        <v>1.5</v>
      </c>
    </row>
    <row r="5" spans="1:10" s="42" customFormat="1" ht="12" customHeight="1" thickBot="1" x14ac:dyDescent="0.3">
      <c r="A5" s="44" t="s">
        <v>23</v>
      </c>
      <c r="B5" s="10" t="s">
        <v>18</v>
      </c>
      <c r="C5" s="37" t="s">
        <v>36</v>
      </c>
      <c r="D5" s="11" t="s">
        <v>34</v>
      </c>
      <c r="E5" s="23">
        <v>240</v>
      </c>
      <c r="F5" s="29"/>
      <c r="G5" s="23">
        <f>334.22/200*240</f>
        <v>401.06400000000002</v>
      </c>
      <c r="H5" s="23">
        <f>34.35/200*240</f>
        <v>41.220000000000006</v>
      </c>
      <c r="I5" s="23">
        <f>11.49/200*240</f>
        <v>13.788</v>
      </c>
      <c r="J5" s="43">
        <f>23.34/200*240</f>
        <v>28.007999999999999</v>
      </c>
    </row>
    <row r="6" spans="1:10" s="42" customFormat="1" ht="15" customHeight="1" x14ac:dyDescent="0.25">
      <c r="A6" s="41"/>
      <c r="B6" s="40" t="s">
        <v>22</v>
      </c>
      <c r="C6" s="37" t="s">
        <v>37</v>
      </c>
      <c r="D6" s="20" t="s">
        <v>42</v>
      </c>
      <c r="E6" s="22">
        <v>200</v>
      </c>
      <c r="F6" s="31"/>
      <c r="G6" s="31">
        <v>40.94</v>
      </c>
      <c r="H6" s="31">
        <v>0.06</v>
      </c>
      <c r="I6" s="31">
        <v>0.01</v>
      </c>
      <c r="J6" s="32">
        <v>10.16</v>
      </c>
    </row>
    <row r="7" spans="1:10" x14ac:dyDescent="0.25">
      <c r="A7" s="9"/>
      <c r="B7" s="10" t="s">
        <v>19</v>
      </c>
      <c r="C7" s="37" t="s">
        <v>27</v>
      </c>
      <c r="D7" s="11" t="s">
        <v>14</v>
      </c>
      <c r="E7" s="23">
        <v>30</v>
      </c>
      <c r="F7" s="12"/>
      <c r="G7" s="29">
        <f>35.12/20*30</f>
        <v>52.679999999999993</v>
      </c>
      <c r="H7" s="29">
        <f>1.52/20*30</f>
        <v>2.2799999999999998</v>
      </c>
      <c r="I7" s="29">
        <f>0.16/20*30</f>
        <v>0.24</v>
      </c>
      <c r="J7" s="30">
        <f>6.9/20*30</f>
        <v>10.350000000000001</v>
      </c>
    </row>
    <row r="8" spans="1:10" x14ac:dyDescent="0.25">
      <c r="A8" s="9"/>
      <c r="B8" s="10" t="s">
        <v>20</v>
      </c>
      <c r="C8" s="37" t="s">
        <v>28</v>
      </c>
      <c r="D8" s="11" t="s">
        <v>21</v>
      </c>
      <c r="E8" s="23">
        <v>20</v>
      </c>
      <c r="F8" s="29"/>
      <c r="G8" s="29">
        <v>41.56</v>
      </c>
      <c r="H8" s="29">
        <v>0.98</v>
      </c>
      <c r="I8" s="29">
        <v>0.2</v>
      </c>
      <c r="J8" s="30">
        <v>8.9600000000000009</v>
      </c>
    </row>
    <row r="9" spans="1:10" ht="15.75" thickBot="1" x14ac:dyDescent="0.3">
      <c r="A9" s="13"/>
      <c r="B9" s="14"/>
      <c r="C9" s="14"/>
      <c r="D9" s="15"/>
      <c r="E9" s="25">
        <f>SUM(E4:E8)</f>
        <v>550</v>
      </c>
      <c r="F9" s="26">
        <v>88.05</v>
      </c>
      <c r="G9" s="26">
        <f>SUM(G4:G8)</f>
        <v>544.70399999999995</v>
      </c>
      <c r="H9" s="26">
        <f t="shared" ref="H9:I9" si="0">SUM(H4:H8)</f>
        <v>45.02</v>
      </c>
      <c r="I9" s="26">
        <f t="shared" si="0"/>
        <v>14.298</v>
      </c>
      <c r="J9" s="33">
        <f>SUM(J4:J8)</f>
        <v>58.978000000000002</v>
      </c>
    </row>
    <row r="10" spans="1:10" ht="30" customHeight="1" x14ac:dyDescent="0.25">
      <c r="A10" s="9" t="s">
        <v>15</v>
      </c>
      <c r="B10" s="16" t="s">
        <v>16</v>
      </c>
      <c r="C10" s="37" t="s">
        <v>38</v>
      </c>
      <c r="D10" s="17" t="s">
        <v>30</v>
      </c>
      <c r="E10" s="34">
        <v>60</v>
      </c>
      <c r="F10" s="18"/>
      <c r="G10" s="35">
        <v>57.74</v>
      </c>
      <c r="H10" s="35">
        <v>0.67</v>
      </c>
      <c r="I10" s="35">
        <v>3.1</v>
      </c>
      <c r="J10" s="36">
        <v>6.8</v>
      </c>
    </row>
    <row r="11" spans="1:10" ht="31.5" customHeight="1" x14ac:dyDescent="0.25">
      <c r="A11" s="9" t="s">
        <v>24</v>
      </c>
      <c r="B11" s="10" t="s">
        <v>17</v>
      </c>
      <c r="C11" s="37" t="s">
        <v>39</v>
      </c>
      <c r="D11" s="11" t="s">
        <v>31</v>
      </c>
      <c r="E11" s="23">
        <v>250</v>
      </c>
      <c r="F11" s="12"/>
      <c r="G11" s="29">
        <f>97.34/200*250</f>
        <v>121.67500000000001</v>
      </c>
      <c r="H11" s="29">
        <f>2.38/200*250</f>
        <v>2.9749999999999996</v>
      </c>
      <c r="I11" s="29">
        <f>2.52/200*250</f>
        <v>3.15</v>
      </c>
      <c r="J11" s="30">
        <f>16.29/200*250</f>
        <v>20.362499999999997</v>
      </c>
    </row>
    <row r="12" spans="1:10" ht="33" customHeight="1" x14ac:dyDescent="0.25">
      <c r="A12" s="9"/>
      <c r="B12" s="10" t="s">
        <v>18</v>
      </c>
      <c r="C12" s="37" t="s">
        <v>40</v>
      </c>
      <c r="D12" s="11" t="s">
        <v>32</v>
      </c>
      <c r="E12" s="23">
        <v>220</v>
      </c>
      <c r="F12" s="12"/>
      <c r="G12" s="45">
        <f>376.99/200*220</f>
        <v>414.68900000000002</v>
      </c>
      <c r="H12" s="45">
        <f>31.36/200*220</f>
        <v>34.496000000000002</v>
      </c>
      <c r="I12" s="45">
        <f>13.57/200*220</f>
        <v>14.927000000000001</v>
      </c>
      <c r="J12" s="46">
        <f>32.35/200*220</f>
        <v>35.585000000000001</v>
      </c>
    </row>
    <row r="13" spans="1:10" x14ac:dyDescent="0.25">
      <c r="A13" s="9"/>
      <c r="B13" s="10" t="s">
        <v>22</v>
      </c>
      <c r="C13" s="37" t="s">
        <v>41</v>
      </c>
      <c r="D13" s="11" t="s">
        <v>33</v>
      </c>
      <c r="E13" s="23">
        <v>200</v>
      </c>
      <c r="F13" s="12"/>
      <c r="G13" s="29">
        <v>70.34</v>
      </c>
      <c r="H13" s="29">
        <v>0.18</v>
      </c>
      <c r="I13" s="29">
        <v>0.06</v>
      </c>
      <c r="J13" s="30">
        <v>17.27</v>
      </c>
    </row>
    <row r="14" spans="1:10" x14ac:dyDescent="0.25">
      <c r="A14" s="9"/>
      <c r="B14" s="10" t="s">
        <v>19</v>
      </c>
      <c r="C14" s="37" t="s">
        <v>27</v>
      </c>
      <c r="D14" s="11" t="s">
        <v>14</v>
      </c>
      <c r="E14" s="23">
        <v>30</v>
      </c>
      <c r="F14" s="12"/>
      <c r="G14" s="29">
        <f>35.12/20*30</f>
        <v>52.679999999999993</v>
      </c>
      <c r="H14" s="29">
        <f>1.52/20*30</f>
        <v>2.2799999999999998</v>
      </c>
      <c r="I14" s="29">
        <f>0.16/20*30</f>
        <v>0.24</v>
      </c>
      <c r="J14" s="30">
        <f>6.9/20*30</f>
        <v>10.350000000000001</v>
      </c>
    </row>
    <row r="15" spans="1:10" x14ac:dyDescent="0.25">
      <c r="A15" s="9"/>
      <c r="B15" s="10" t="s">
        <v>20</v>
      </c>
      <c r="C15" s="37" t="s">
        <v>28</v>
      </c>
      <c r="D15" s="11" t="s">
        <v>21</v>
      </c>
      <c r="E15" s="23">
        <v>40</v>
      </c>
      <c r="F15" s="29"/>
      <c r="G15" s="29">
        <v>83.12</v>
      </c>
      <c r="H15" s="29">
        <f>0.98/20*40</f>
        <v>1.96</v>
      </c>
      <c r="I15" s="29">
        <v>4</v>
      </c>
      <c r="J15" s="30">
        <v>17.920000000000002</v>
      </c>
    </row>
    <row r="16" spans="1:10" x14ac:dyDescent="0.25">
      <c r="A16" s="9"/>
      <c r="B16" s="19"/>
      <c r="C16" s="19"/>
      <c r="D16" s="20"/>
      <c r="E16" s="21"/>
      <c r="F16" s="38"/>
      <c r="G16" s="24"/>
      <c r="H16" s="24"/>
      <c r="I16" s="24"/>
      <c r="J16" s="39"/>
    </row>
    <row r="17" spans="1:10" ht="15.75" thickBot="1" x14ac:dyDescent="0.3">
      <c r="A17" s="13"/>
      <c r="B17" s="14"/>
      <c r="C17" s="14"/>
      <c r="D17" s="15"/>
      <c r="E17" s="25">
        <f>SUM(E10:E16)</f>
        <v>800</v>
      </c>
      <c r="F17" s="26">
        <v>88.05</v>
      </c>
      <c r="G17" s="25">
        <f>SUM(G10:G16)</f>
        <v>800.24400000000003</v>
      </c>
      <c r="H17" s="25">
        <f t="shared" ref="H17:J17" si="1">SUM(H10:H16)</f>
        <v>42.561000000000007</v>
      </c>
      <c r="I17" s="25">
        <f t="shared" si="1"/>
        <v>25.476999999999997</v>
      </c>
      <c r="J17" s="25">
        <f t="shared" si="1"/>
        <v>108.28750000000001</v>
      </c>
    </row>
    <row r="19" spans="1:10" x14ac:dyDescent="0.25">
      <c r="A19" t="s">
        <v>25</v>
      </c>
    </row>
    <row r="20" spans="1:10" x14ac:dyDescent="0.25">
      <c r="A20" t="s">
        <v>26</v>
      </c>
    </row>
  </sheetData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AAB71426A13F042A892DFAC21B4ED04" ma:contentTypeVersion="13" ma:contentTypeDescription="Создание документа." ma:contentTypeScope="" ma:versionID="b368e2f796ccc18725146eacc4fade2b">
  <xsd:schema xmlns:xsd="http://www.w3.org/2001/XMLSchema" xmlns:xs="http://www.w3.org/2001/XMLSchema" xmlns:p="http://schemas.microsoft.com/office/2006/metadata/properties" xmlns:ns3="db538fb6-2c83-4c8e-8cda-b7b10be1d46e" xmlns:ns4="3a7c9110-6d4a-410f-9b89-39fe6996b67b" targetNamespace="http://schemas.microsoft.com/office/2006/metadata/properties" ma:root="true" ma:fieldsID="a5a95a680c3c49b53da8f6669bb41bad" ns3:_="" ns4:_="">
    <xsd:import namespace="db538fb6-2c83-4c8e-8cda-b7b10be1d46e"/>
    <xsd:import namespace="3a7c9110-6d4a-410f-9b89-39fe6996b67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538fb6-2c83-4c8e-8cda-b7b10be1d4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7c9110-6d4a-410f-9b89-39fe6996b67b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Хэш подсказки о совместном доступе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375352B-6413-4B9C-8667-23486C0548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538fb6-2c83-4c8e-8cda-b7b10be1d46e"/>
    <ds:schemaRef ds:uri="3a7c9110-6d4a-410f-9b89-39fe6996b6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6147DA3-546C-42E4-8EF7-6901AEEDA8BD}">
  <ds:schemaRefs>
    <ds:schemaRef ds:uri="db538fb6-2c83-4c8e-8cda-b7b10be1d46e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3a7c9110-6d4a-410f-9b89-39fe6996b67b"/>
    <ds:schemaRef ds:uri="http://purl.org/dc/terms/"/>
    <ds:schemaRef ds:uri="http://purl.org/dc/elements/1.1/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1B8D07A2-8D24-44A5-BC53-562F02245B5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12-18 лет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Надежда</cp:lastModifiedBy>
  <cp:lastPrinted>2022-03-16T12:51:01Z</cp:lastPrinted>
  <dcterms:created xsi:type="dcterms:W3CDTF">2021-05-20T08:28:34Z</dcterms:created>
  <dcterms:modified xsi:type="dcterms:W3CDTF">2022-05-24T01:38:19Z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0x0101003AAB71426A13F042A892DFAC21B4ED04</vt:lpwstr>
  </property>
</Properties>
</file>