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9E30D410-1D3B-4826-B1D5-3508C6FF96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12" i="7"/>
  <c r="I12" i="7"/>
  <c r="H12" i="7"/>
  <c r="G12" i="7"/>
  <c r="J13" i="7"/>
  <c r="I13" i="7"/>
  <c r="H13" i="7"/>
  <c r="G13" i="7"/>
  <c r="J19" i="7" l="1"/>
  <c r="I19" i="7"/>
  <c r="E19" i="7"/>
  <c r="H19" i="7"/>
  <c r="G19" i="7"/>
  <c r="E10" i="7"/>
  <c r="J6" i="7"/>
  <c r="I6" i="7"/>
  <c r="H6" i="7"/>
  <c r="G6" i="7"/>
  <c r="J5" i="7"/>
  <c r="I5" i="7"/>
  <c r="I10" i="7" s="1"/>
  <c r="H5" i="7"/>
  <c r="H10" i="7" s="1"/>
  <c r="G5" i="7"/>
  <c r="G10" i="7" s="1"/>
  <c r="J10" i="7" l="1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<sst xmlns="http://schemas.openxmlformats.org/spreadsheetml/2006/main" count="55" uniqueCount="49">
  <si>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</si>
  <si>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</si>
  <si>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</si>
  <si>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</si>
  <si>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</si>
  <si>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</si>
  <si>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</si>
  <si>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</si>
  <si>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</si>
  <si>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</si>
  <si>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</si>
  <si>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</si>
  <si>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</si>
  <si>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</si>
  <si>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</si>
  <si>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</si>
  <si>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</si>
  <si>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</si>
  <si>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</si>
  <si>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</si>
  <si>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</si>
  <si>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</si>
  <si>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</si>
  <si>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</si>
  <si>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</si>
  <si>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</si>
  <si>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12-18 лет</t>
  </si>
  <si>
    <t xml:space="preserve">12-18 лет 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</si>
  <si>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</si>
  <si>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</si>
  <si>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</si>
  <si>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</si>
  <si>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</si>
  <si>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</si>
  <si>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</si>
  <si>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№457/2018</t>
  </si>
  <si>
    <t xml:space="preserve">Чай с сахаром </t>
  </si>
  <si>
    <t>№144/2013</t>
  </si>
  <si>
    <t xml:space="preserve">Суп гороховый </t>
  </si>
  <si>
    <t>№202/2018</t>
  </si>
  <si>
    <t>Каша гречневая</t>
  </si>
  <si>
    <t>№49/2018</t>
  </si>
  <si>
    <t xml:space="preserve">Компот из кураги </t>
  </si>
  <si>
    <t>№ 106/2013</t>
  </si>
  <si>
    <t>Овощи натуральные (огурец свежий)</t>
  </si>
  <si>
    <t>№347/2018</t>
  </si>
  <si>
    <t>Котлеты "Школьные"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</si>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</sst>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42578125" customWidth="1"/>
    <col min="2" max="2" width="14.42578125" customWidth="1"/>
    <col min="3" max="3" width="12.140625" customWidth="1"/>
    <col min="4" max="4" width="31.28515625" customWidth="1"/>
    <col min="5" max="5" width="11.85546875" customWidth="1"/>
    <col min="6" max="6" width="6.5703125" customWidth="1"/>
    <col min="7" max="7" width="13.5703125" customWidth="1"/>
    <col min="8" max="8" width="7.7109375" customWidth="1"/>
    <col min="9" max="9" width="9.140625" customWidth="1"/>
    <col min="10" max="10" width="11.28515625" customWidth="1"/>
  </cols>
  <sheetData>
    <row r="1" spans="1:10" x14ac:dyDescent="0.25">
      <c r="A1" t="s">
        <v>0</v>
      </c>
      <c r="B1" s="53" t="s">
        <v>48</v>
      </c>
      <c r="C1" s="54"/>
      <c r="D1" s="55"/>
      <c r="E1" t="s">
        <v>1</v>
      </c>
      <c r="F1" s="1" t="s">
        <v>47</v>
      </c>
      <c r="I1" t="s">
        <v>2</v>
      </c>
      <c r="J1" s="2">
        <v>44823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7" t="s">
        <v>28</v>
      </c>
      <c r="D4" s="8" t="s">
        <v>29</v>
      </c>
      <c r="E4" s="23">
        <v>60</v>
      </c>
      <c r="F4" s="9"/>
      <c r="G4" s="28">
        <v>42.55</v>
      </c>
      <c r="H4" s="28">
        <v>0.73</v>
      </c>
      <c r="I4" s="28">
        <v>3.65</v>
      </c>
      <c r="J4" s="29">
        <v>1.7</v>
      </c>
    </row>
    <row r="5" spans="1:10" ht="12" customHeight="1" thickBot="1" x14ac:dyDescent="0.3">
      <c r="A5" s="10" t="s">
        <v>26</v>
      </c>
      <c r="B5" s="11" t="s">
        <v>18</v>
      </c>
      <c r="C5" s="38" t="s">
        <v>30</v>
      </c>
      <c r="D5" s="12" t="s">
        <v>31</v>
      </c>
      <c r="E5" s="23">
        <v>100</v>
      </c>
      <c r="F5" s="13"/>
      <c r="G5" s="30">
        <f>233.27/90*100</f>
        <v>259.18888888888893</v>
      </c>
      <c r="H5" s="30">
        <f>9.89/90*100</f>
        <v>10.988888888888889</v>
      </c>
      <c r="I5" s="30">
        <f>16.75/90*100</f>
        <v>18.611111111111111</v>
      </c>
      <c r="J5" s="31">
        <f>10.73/90*100</f>
        <v>11.922222222222222</v>
      </c>
    </row>
    <row r="6" spans="1:10" ht="15" customHeight="1" thickBot="1" x14ac:dyDescent="0.3">
      <c r="A6" s="10"/>
      <c r="B6" s="11" t="s">
        <v>19</v>
      </c>
      <c r="C6" s="38" t="s">
        <v>32</v>
      </c>
      <c r="D6" s="12" t="s">
        <v>33</v>
      </c>
      <c r="E6" s="23">
        <v>180</v>
      </c>
      <c r="F6" s="13"/>
      <c r="G6" s="30">
        <f>222.62/150*180</f>
        <v>267.14400000000001</v>
      </c>
      <c r="H6" s="30">
        <f>6.23/150*180</f>
        <v>7.4760000000000009</v>
      </c>
      <c r="I6" s="30">
        <f>6.56/150*180</f>
        <v>7.8719999999999999</v>
      </c>
      <c r="J6" s="31">
        <f>34.68/150*180</f>
        <v>41.616</v>
      </c>
    </row>
    <row r="7" spans="1:10" ht="15.75" thickBot="1" x14ac:dyDescent="0.3">
      <c r="A7" s="10"/>
      <c r="B7" s="42" t="s">
        <v>34</v>
      </c>
      <c r="C7" s="38" t="s">
        <v>35</v>
      </c>
      <c r="D7" s="12" t="s">
        <v>36</v>
      </c>
      <c r="E7" s="23">
        <v>200</v>
      </c>
      <c r="F7" s="13"/>
      <c r="G7" s="30">
        <v>39.92</v>
      </c>
      <c r="H7" s="30">
        <v>0</v>
      </c>
      <c r="I7" s="30"/>
      <c r="J7" s="31">
        <v>9.98</v>
      </c>
    </row>
    <row r="8" spans="1:10" ht="15.75" thickBot="1" x14ac:dyDescent="0.3">
      <c r="A8" s="10"/>
      <c r="B8" s="20" t="s">
        <v>20</v>
      </c>
      <c r="C8" s="39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3"/>
      <c r="D9" s="16"/>
      <c r="E9" s="23"/>
      <c r="F9" s="44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/>
      <c r="G10" s="27">
        <f>SUM(G4:G9)</f>
        <v>671.1828888888889</v>
      </c>
      <c r="H10" s="27">
        <f t="shared" ref="H10:J10" si="0">SUM(H4:H9)</f>
        <v>21.474888888888891</v>
      </c>
      <c r="I10" s="27">
        <f t="shared" si="0"/>
        <v>30.373111111111108</v>
      </c>
      <c r="J10" s="27">
        <f t="shared" si="0"/>
        <v>75.568222222222218</v>
      </c>
    </row>
    <row r="11" spans="1:10" ht="15" customHeight="1" x14ac:dyDescent="0.25">
      <c r="A11" s="10" t="s">
        <v>15</v>
      </c>
      <c r="B11" s="17" t="s">
        <v>16</v>
      </c>
      <c r="C11" s="38" t="s">
        <v>43</v>
      </c>
      <c r="D11" s="18" t="s">
        <v>44</v>
      </c>
      <c r="E11" s="34">
        <v>60</v>
      </c>
      <c r="F11" s="19"/>
      <c r="G11" s="35">
        <v>8.4600000000000009</v>
      </c>
      <c r="H11" s="35">
        <v>0.48</v>
      </c>
      <c r="I11" s="35">
        <v>0.06</v>
      </c>
      <c r="J11" s="36">
        <v>1.5</v>
      </c>
    </row>
    <row r="12" spans="1:10" ht="33" customHeight="1" x14ac:dyDescent="0.25">
      <c r="A12" s="10" t="s">
        <v>27</v>
      </c>
      <c r="B12" s="11" t="s">
        <v>17</v>
      </c>
      <c r="C12" s="38" t="s">
        <v>37</v>
      </c>
      <c r="D12" s="12" t="s">
        <v>38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8" t="s">
        <v>45</v>
      </c>
      <c r="D13" s="12" t="s">
        <v>46</v>
      </c>
      <c r="E13" s="24">
        <v>100</v>
      </c>
      <c r="F13" s="13"/>
      <c r="G13" s="51">
        <f>257.3/90*100</f>
        <v>285.88888888888891</v>
      </c>
      <c r="H13" s="51">
        <f>17.57/90*100</f>
        <v>19.522222222222222</v>
      </c>
      <c r="I13" s="51">
        <f>15.7/90*100</f>
        <v>17.444444444444443</v>
      </c>
      <c r="J13" s="52">
        <f>11.43/90*100</f>
        <v>12.7</v>
      </c>
    </row>
    <row r="14" spans="1:10" x14ac:dyDescent="0.25">
      <c r="A14" s="10"/>
      <c r="B14" s="11" t="s">
        <v>19</v>
      </c>
      <c r="C14" s="38" t="s">
        <v>39</v>
      </c>
      <c r="D14" s="12" t="s">
        <v>40</v>
      </c>
      <c r="E14" s="24">
        <v>180</v>
      </c>
      <c r="F14" s="13"/>
      <c r="G14" s="30">
        <f>345.94/150*180</f>
        <v>415.12799999999999</v>
      </c>
      <c r="H14" s="30">
        <f>12.48/150*180</f>
        <v>14.975999999999999</v>
      </c>
      <c r="I14" s="30">
        <f>8.05/150*180</f>
        <v>9.66</v>
      </c>
      <c r="J14" s="31">
        <f>55.89/150*180</f>
        <v>67.067999999999998</v>
      </c>
    </row>
    <row r="15" spans="1:10" x14ac:dyDescent="0.25">
      <c r="A15" s="10"/>
      <c r="B15" s="11" t="s">
        <v>25</v>
      </c>
      <c r="C15" s="45" t="s">
        <v>41</v>
      </c>
      <c r="D15" s="46" t="s">
        <v>42</v>
      </c>
      <c r="E15" s="47">
        <v>200</v>
      </c>
      <c r="F15" s="48"/>
      <c r="G15" s="49">
        <v>85.42</v>
      </c>
      <c r="H15" s="49">
        <v>1.04</v>
      </c>
      <c r="I15" s="49">
        <v>0.06</v>
      </c>
      <c r="J15" s="50">
        <v>20.18</v>
      </c>
    </row>
    <row r="16" spans="1:10" x14ac:dyDescent="0.25">
      <c r="A16" s="10"/>
      <c r="B16" s="11" t="s">
        <v>20</v>
      </c>
      <c r="C16" s="38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8" t="s">
        <v>24</v>
      </c>
      <c r="D17" s="12" t="s">
        <v>22</v>
      </c>
      <c r="E17" s="24">
        <v>40</v>
      </c>
      <c r="F17" s="30"/>
      <c r="G17" s="30">
        <v>103.9</v>
      </c>
      <c r="H17" s="30">
        <v>2.4500000000000002</v>
      </c>
      <c r="I17" s="30">
        <v>0.5</v>
      </c>
      <c r="J17" s="31">
        <v>22.4</v>
      </c>
    </row>
    <row r="18" spans="1:10" x14ac:dyDescent="0.25">
      <c r="A18" s="10"/>
      <c r="B18" s="20"/>
      <c r="C18" s="20"/>
      <c r="D18" s="21"/>
      <c r="E18" s="22"/>
      <c r="F18" s="40"/>
      <c r="G18" s="25"/>
      <c r="H18" s="25"/>
      <c r="I18" s="25"/>
      <c r="J18" s="41"/>
    </row>
    <row r="19" spans="1:10" ht="15.75" thickBot="1" x14ac:dyDescent="0.3">
      <c r="A19" s="14"/>
      <c r="B19" s="15"/>
      <c r="C19" s="15"/>
      <c r="D19" s="16"/>
      <c r="E19" s="26">
        <f>SUM(E11:E18)</f>
        <v>860</v>
      </c>
      <c r="F19" s="27"/>
      <c r="G19" s="26">
        <f>SUM(G11:G18)</f>
        <v>1109.951888888889</v>
      </c>
      <c r="H19" s="26">
        <f t="shared" ref="H19:J19" si="1">SUM(H11:H18)</f>
        <v>46.498222222222225</v>
      </c>
      <c r="I19" s="26">
        <f t="shared" si="1"/>
        <v>32.276944444444439</v>
      </c>
      <c r="J19" s="26">
        <f t="shared" si="1"/>
        <v>155.93549999999999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2022-09-03T16:59:46Z</cp:lastPrinted>
  <dcterms:created xsi:type="dcterms:W3CDTF">2021-05-20T08:28:34Z</dcterms:created>
  <dcterms:modified xsi:type="dcterms:W3CDTF">2022-09-19T02:29:27Z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