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C5BF4736-C296-48A9-B771-0CFF2E0C6F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I5" i="7"/>
  <c r="H5" i="7"/>
  <c r="G5" i="7"/>
  <c r="J12" i="7"/>
  <c r="J19" i="7" s="1"/>
  <c r="I12" i="7"/>
  <c r="I19" i="7" s="1"/>
  <c r="H12" i="7"/>
  <c r="G12" i="7"/>
  <c r="E19" i="7"/>
  <c r="J14" i="7"/>
  <c r="I14" i="7"/>
  <c r="H14" i="7"/>
  <c r="G14" i="7"/>
  <c r="J13" i="7"/>
  <c r="I13" i="7"/>
  <c r="H13" i="7"/>
  <c r="G13" i="7"/>
  <c r="G19" i="7"/>
  <c r="H19" i="7" l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<sst xmlns="http://schemas.openxmlformats.org/spreadsheetml/2006/main" count="55" uniqueCount="47">
  <si>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</si>
  <si>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</si>
  <si>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</si>
  <si>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</si>
  <si>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</si>
  <si>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</si>
  <si>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</si>
  <si>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</si>
  <si>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</si>
  <si>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</si>
  <si>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</si>
  <si>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</si>
  <si>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</si>
  <si>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</si>
  <si>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</si>
  <si>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</si>
  <si>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</si>
  <si>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</si>
  <si>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</si>
  <si>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</si>
  <si>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</si>
  <si>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</si>
  <si>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</si>
  <si>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</si>
  <si>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</si>
  <si>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</si>
  <si>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</si>
  <si>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12-18 лет</t>
  </si>
  <si>
    <t xml:space="preserve">12-18 лет 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</si>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</sst>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1</v>
      </c>
      <c r="F1" s="1" t="s">
        <v>46</v>
      </c>
      <c r="I1" t="s">
        <v>2</v>
      </c>
      <c r="J1" s="42">
        <v>3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x14ac:dyDescent="0.25">
      <c r="A4" s="5" t="s">
        <v>13</v>
      </c>
      <c r="B4" s="13" t="s">
        <v>16</v>
      </c>
      <c r="C4" s="32" t="s">
        <v>43</v>
      </c>
      <c r="D4" s="14" t="s">
        <v>44</v>
      </c>
      <c r="E4" s="29">
        <v>60</v>
      </c>
      <c r="F4" s="15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6" t="s">
        <v>27</v>
      </c>
      <c r="B5" s="7" t="s">
        <v>18</v>
      </c>
      <c r="C5" s="32" t="s">
        <v>38</v>
      </c>
      <c r="D5" s="8" t="s">
        <v>39</v>
      </c>
      <c r="E5" s="20">
        <v>220</v>
      </c>
      <c r="F5" s="9"/>
      <c r="G5" s="24">
        <f>301.58/200*220</f>
        <v>331.738</v>
      </c>
      <c r="H5" s="24">
        <f>25.1/200*220</f>
        <v>27.61</v>
      </c>
      <c r="I5" s="24">
        <f>10.86/200*220</f>
        <v>11.945999999999998</v>
      </c>
      <c r="J5" s="25">
        <f>25.89/200*220</f>
        <v>28.479000000000003</v>
      </c>
    </row>
    <row r="6" spans="1:10" ht="15" customHeight="1" x14ac:dyDescent="0.25">
      <c r="A6" s="6"/>
      <c r="B6" s="36" t="s">
        <v>40</v>
      </c>
      <c r="C6" s="32" t="s">
        <v>41</v>
      </c>
      <c r="D6" s="8" t="s">
        <v>42</v>
      </c>
      <c r="E6" s="19">
        <v>200</v>
      </c>
      <c r="F6" s="9"/>
      <c r="G6" s="24">
        <v>62.25</v>
      </c>
      <c r="H6" s="24"/>
      <c r="I6" s="24">
        <v>0.01</v>
      </c>
      <c r="J6" s="25">
        <v>15.04</v>
      </c>
    </row>
    <row r="7" spans="1:10" x14ac:dyDescent="0.25">
      <c r="A7" s="6"/>
      <c r="B7" s="7" t="s">
        <v>20</v>
      </c>
      <c r="C7" s="32" t="s">
        <v>23</v>
      </c>
      <c r="D7" s="8" t="s">
        <v>14</v>
      </c>
      <c r="E7" s="20">
        <v>40</v>
      </c>
      <c r="F7" s="9"/>
      <c r="G7" s="24">
        <v>105.36</v>
      </c>
      <c r="H7" s="24">
        <v>4.5599999999999996</v>
      </c>
      <c r="I7" s="24">
        <v>0.48</v>
      </c>
      <c r="J7" s="25">
        <v>20.7</v>
      </c>
    </row>
    <row r="8" spans="1:10" ht="15.75" thickBot="1" x14ac:dyDescent="0.3">
      <c r="A8" s="6"/>
      <c r="B8" s="7" t="s">
        <v>21</v>
      </c>
      <c r="C8" s="32" t="s">
        <v>24</v>
      </c>
      <c r="D8" s="8" t="s">
        <v>22</v>
      </c>
      <c r="E8" s="20">
        <v>35</v>
      </c>
      <c r="F8" s="24"/>
      <c r="G8" s="24">
        <v>103.9</v>
      </c>
      <c r="H8" s="24">
        <v>2.4500000000000002</v>
      </c>
      <c r="I8" s="24">
        <v>0.5</v>
      </c>
      <c r="J8" s="25">
        <v>22.4</v>
      </c>
    </row>
    <row r="9" spans="1:10" ht="15.75" thickBot="1" x14ac:dyDescent="0.3">
      <c r="A9" s="6"/>
      <c r="B9" s="16"/>
      <c r="C9" s="37"/>
      <c r="D9" s="12"/>
      <c r="E9" s="19"/>
      <c r="F9" s="38"/>
      <c r="G9" s="26"/>
      <c r="H9" s="26"/>
      <c r="I9" s="26"/>
      <c r="J9" s="27"/>
    </row>
    <row r="10" spans="1:10" ht="15" customHeight="1" thickBot="1" x14ac:dyDescent="0.3">
      <c r="A10" s="10"/>
      <c r="B10" s="11"/>
      <c r="C10" s="11"/>
      <c r="D10" s="12"/>
      <c r="E10" s="22">
        <v>580</v>
      </c>
      <c r="F10" s="23"/>
      <c r="G10" s="23">
        <v>545.01</v>
      </c>
      <c r="H10" s="23">
        <v>11.92</v>
      </c>
      <c r="I10" s="23">
        <v>17.149999999999999</v>
      </c>
      <c r="J10" s="28">
        <v>85.75</v>
      </c>
    </row>
    <row r="11" spans="1:10" ht="15" customHeight="1" x14ac:dyDescent="0.25">
      <c r="A11" s="6" t="s">
        <v>15</v>
      </c>
      <c r="B11" s="13" t="s">
        <v>16</v>
      </c>
      <c r="C11" s="33" t="s">
        <v>25</v>
      </c>
      <c r="D11" s="14" t="s">
        <v>29</v>
      </c>
      <c r="E11" s="29">
        <v>60</v>
      </c>
      <c r="F11" s="15"/>
      <c r="G11" s="30">
        <v>12.84</v>
      </c>
      <c r="H11" s="30">
        <v>0.66</v>
      </c>
      <c r="I11" s="30">
        <v>0.12</v>
      </c>
      <c r="J11" s="31">
        <v>2.2799999999999998</v>
      </c>
    </row>
    <row r="12" spans="1:10" ht="33" customHeight="1" x14ac:dyDescent="0.25">
      <c r="A12" s="6" t="s">
        <v>28</v>
      </c>
      <c r="B12" s="7" t="s">
        <v>17</v>
      </c>
      <c r="C12" s="32" t="s">
        <v>36</v>
      </c>
      <c r="D12" s="8" t="s">
        <v>37</v>
      </c>
      <c r="E12" s="20">
        <v>250</v>
      </c>
      <c r="F12" s="9"/>
      <c r="G12" s="24">
        <f>144.89/200*250</f>
        <v>181.11249999999998</v>
      </c>
      <c r="H12" s="24">
        <f>2.9/200*250</f>
        <v>3.6249999999999996</v>
      </c>
      <c r="I12" s="24">
        <f>7.45/200*250</f>
        <v>9.3125</v>
      </c>
      <c r="J12" s="25">
        <f>16.58/200*250</f>
        <v>20.724999999999998</v>
      </c>
    </row>
    <row r="13" spans="1:10" x14ac:dyDescent="0.25">
      <c r="A13" s="6"/>
      <c r="B13" s="7" t="s">
        <v>18</v>
      </c>
      <c r="C13" s="32" t="s">
        <v>30</v>
      </c>
      <c r="D13" s="8" t="s">
        <v>31</v>
      </c>
      <c r="E13" s="20">
        <v>100</v>
      </c>
      <c r="F13" s="9"/>
      <c r="G13" s="24">
        <f>108.94/90*100</f>
        <v>121.04444444444444</v>
      </c>
      <c r="H13" s="24">
        <f>13.62/90*100</f>
        <v>15.133333333333333</v>
      </c>
      <c r="I13" s="24">
        <f>3.36/90*100</f>
        <v>3.7333333333333329</v>
      </c>
      <c r="J13" s="25">
        <f>6.06/90*100</f>
        <v>6.7333333333333325</v>
      </c>
    </row>
    <row r="14" spans="1:10" x14ac:dyDescent="0.25">
      <c r="A14" s="6"/>
      <c r="B14" s="7" t="s">
        <v>19</v>
      </c>
      <c r="C14" s="32" t="s">
        <v>32</v>
      </c>
      <c r="D14" s="8" t="s">
        <v>33</v>
      </c>
      <c r="E14" s="20">
        <v>180</v>
      </c>
      <c r="F14" s="9"/>
      <c r="G14" s="24">
        <f>175.49/150*180</f>
        <v>210.58800000000002</v>
      </c>
      <c r="H14" s="24">
        <f>3.73/150*180</f>
        <v>4.476</v>
      </c>
      <c r="I14" s="24">
        <f>6.81/150*180</f>
        <v>8.1719999999999988</v>
      </c>
      <c r="J14" s="25">
        <f>24.81/150*180</f>
        <v>29.771999999999998</v>
      </c>
    </row>
    <row r="15" spans="1:10" x14ac:dyDescent="0.25">
      <c r="A15" s="6"/>
      <c r="B15" s="7" t="s">
        <v>26</v>
      </c>
      <c r="C15" s="32" t="s">
        <v>34</v>
      </c>
      <c r="D15" s="8" t="s">
        <v>35</v>
      </c>
      <c r="E15" s="20">
        <v>200</v>
      </c>
      <c r="F15" s="9"/>
      <c r="G15" s="24">
        <v>121.31</v>
      </c>
      <c r="H15" s="24">
        <v>0.55000000000000004</v>
      </c>
      <c r="I15" s="24">
        <v>0.03</v>
      </c>
      <c r="J15" s="25">
        <v>29.72</v>
      </c>
    </row>
    <row r="16" spans="1:10" x14ac:dyDescent="0.25">
      <c r="A16" s="6"/>
      <c r="B16" s="7" t="s">
        <v>20</v>
      </c>
      <c r="C16" s="32" t="s">
        <v>23</v>
      </c>
      <c r="D16" s="8" t="s">
        <v>14</v>
      </c>
      <c r="E16" s="20">
        <v>40</v>
      </c>
      <c r="F16" s="9"/>
      <c r="G16" s="24">
        <v>105.36</v>
      </c>
      <c r="H16" s="24">
        <v>4.5599999999999996</v>
      </c>
      <c r="I16" s="24">
        <v>0.48</v>
      </c>
      <c r="J16" s="25">
        <v>20.7</v>
      </c>
    </row>
    <row r="17" spans="1:10" x14ac:dyDescent="0.25">
      <c r="A17" s="6"/>
      <c r="B17" s="7" t="s">
        <v>21</v>
      </c>
      <c r="C17" s="32" t="s">
        <v>24</v>
      </c>
      <c r="D17" s="8" t="s">
        <v>22</v>
      </c>
      <c r="E17" s="20">
        <v>40</v>
      </c>
      <c r="F17" s="24"/>
      <c r="G17" s="24">
        <v>103.9</v>
      </c>
      <c r="H17" s="24">
        <v>2.4500000000000002</v>
      </c>
      <c r="I17" s="24">
        <v>0.5</v>
      </c>
      <c r="J17" s="25">
        <v>22.4</v>
      </c>
    </row>
    <row r="18" spans="1:10" x14ac:dyDescent="0.25">
      <c r="A18" s="6"/>
      <c r="B18" s="16"/>
      <c r="C18" s="16"/>
      <c r="D18" s="17"/>
      <c r="E18" s="18"/>
      <c r="F18" s="34"/>
      <c r="G18" s="21"/>
      <c r="H18" s="21"/>
      <c r="I18" s="21"/>
      <c r="J18" s="35"/>
    </row>
    <row r="19" spans="1:10" ht="15.75" thickBot="1" x14ac:dyDescent="0.3">
      <c r="A19" s="10"/>
      <c r="B19" s="11"/>
      <c r="C19" s="11"/>
      <c r="D19" s="12"/>
      <c r="E19" s="22">
        <f>SUM(E11:E18)</f>
        <v>870</v>
      </c>
      <c r="F19" s="23"/>
      <c r="G19" s="22">
        <f>SUM(G11:G18)</f>
        <v>856.15494444444448</v>
      </c>
      <c r="H19" s="22">
        <f t="shared" ref="H19:J19" si="0">SUM(H11:H18)</f>
        <v>31.454333333333331</v>
      </c>
      <c r="I19" s="22">
        <f t="shared" si="0"/>
        <v>22.34783333333333</v>
      </c>
      <c r="J19" s="22">
        <f t="shared" si="0"/>
        <v>132.33033333333333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2022-10-16T17:36:32Z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