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D9AE859D-D57C-47AD-84A5-9B4571DF4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7" l="1"/>
  <c r="J15" i="7"/>
  <c r="I16" i="7"/>
  <c r="I15" i="7"/>
  <c r="H16" i="7"/>
  <c r="H15" i="7"/>
  <c r="G16" i="7"/>
  <c r="G15" i="7"/>
  <c r="J13" i="7"/>
  <c r="I13" i="7"/>
  <c r="H13" i="7"/>
  <c r="G13" i="7"/>
  <c r="J12" i="7"/>
  <c r="I12" i="7"/>
  <c r="H12" i="7"/>
  <c r="G12" i="7"/>
  <c r="J5" i="7"/>
  <c r="I5" i="7"/>
  <c r="H5" i="7"/>
  <c r="G5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<sst xmlns="http://schemas.openxmlformats.org/spreadsheetml/2006/main" count="49" uniqueCount="44">
  <si>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</si>
  <si>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</si>
  <si>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</si>
  <si>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</si>
  <si>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</si>
  <si>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</si>
  <si>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</si>
  <si>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</si>
  <si>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</si>
  <si>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</si>
  <si>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</si>
  <si>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</si>
  <si>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</si>
  <si>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</si>
  <si>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</si>
  <si>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</si>
  <si>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</si>
  <si>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</si>
  <si>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</si>
  <si>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</si>
  <si>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</si>
  <si>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</si>
  <si>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</si>
  <si>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</si>
  <si>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</si>
  <si>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</si>
  <si>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№108/2013</t>
  </si>
  <si>
    <t>№109/2013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</si>
  <si>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</si>
  <si>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</si>
  <si>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</si>
  <si>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</si>
  <si>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</si>
  <si>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</si>
  <si>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Суп-пюре из разных овощей</t>
  </si>
  <si>
    <t>№134/2021</t>
  </si>
  <si>
    <t>№376/2018</t>
  </si>
  <si>
    <t>Рагу из птицы</t>
  </si>
  <si>
    <t>№508/2013</t>
  </si>
  <si>
    <t xml:space="preserve">Компот из смеси сухофруктов </t>
  </si>
  <si>
    <t xml:space="preserve">Салат из сырых овощей </t>
  </si>
  <si>
    <t>№ 25/2013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</si>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</sst>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</v>
      </c>
      <c r="F1" s="1" t="s">
        <v>43</v>
      </c>
      <c r="I1" t="s">
        <v>2</v>
      </c>
      <c r="J1" s="51">
        <v>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thickBot="1" x14ac:dyDescent="0.3">
      <c r="A4" s="5" t="s">
        <v>13</v>
      </c>
      <c r="B4" s="9" t="s">
        <v>18</v>
      </c>
      <c r="C4" s="36" t="s">
        <v>31</v>
      </c>
      <c r="D4" s="6" t="s">
        <v>28</v>
      </c>
      <c r="E4" s="21">
        <v>170</v>
      </c>
      <c r="F4" s="7"/>
      <c r="G4" s="26">
        <v>341.41</v>
      </c>
      <c r="H4" s="26">
        <v>22.26</v>
      </c>
      <c r="I4" s="26">
        <v>26.53</v>
      </c>
      <c r="J4" s="27">
        <v>3.39</v>
      </c>
    </row>
    <row r="5" spans="1:10" s="40" customFormat="1" ht="12" customHeight="1" thickBot="1" x14ac:dyDescent="0.3">
      <c r="A5" s="42" t="s">
        <v>23</v>
      </c>
      <c r="B5" s="45" t="s">
        <v>25</v>
      </c>
      <c r="C5" s="36" t="s">
        <v>32</v>
      </c>
      <c r="D5" s="10" t="s">
        <v>29</v>
      </c>
      <c r="E5" s="22">
        <v>100</v>
      </c>
      <c r="F5" s="28"/>
      <c r="G5" s="22">
        <f>167.96/80*100</f>
        <v>209.95</v>
      </c>
      <c r="H5" s="22">
        <f>3.08/80*100</f>
        <v>3.85</v>
      </c>
      <c r="I5" s="22">
        <f>6.03/80*100</f>
        <v>7.5374999999999996</v>
      </c>
      <c r="J5" s="41">
        <f>25.35/80*100</f>
        <v>31.6875</v>
      </c>
    </row>
    <row r="6" spans="1:10" s="40" customFormat="1" ht="30.75" customHeight="1" x14ac:dyDescent="0.25">
      <c r="A6" s="39"/>
      <c r="B6" s="46" t="s">
        <v>22</v>
      </c>
      <c r="C6" s="36" t="s">
        <v>33</v>
      </c>
      <c r="D6" s="19" t="s">
        <v>30</v>
      </c>
      <c r="E6" s="21">
        <v>200</v>
      </c>
      <c r="F6" s="30"/>
      <c r="G6" s="30">
        <v>40.94</v>
      </c>
      <c r="H6" s="30">
        <v>0.06</v>
      </c>
      <c r="I6" s="30">
        <v>0.01</v>
      </c>
      <c r="J6" s="31">
        <v>10.16</v>
      </c>
    </row>
    <row r="7" spans="1:10" x14ac:dyDescent="0.25">
      <c r="A7" s="8"/>
      <c r="B7" s="9" t="s">
        <v>20</v>
      </c>
      <c r="C7" s="36" t="s">
        <v>27</v>
      </c>
      <c r="D7" s="10" t="s">
        <v>21</v>
      </c>
      <c r="E7" s="22">
        <v>50</v>
      </c>
      <c r="F7" s="28"/>
      <c r="G7" s="28">
        <f>62.34/30*50</f>
        <v>103.90000000000002</v>
      </c>
      <c r="H7" s="28">
        <f>1.47/30*50</f>
        <v>2.4500000000000002</v>
      </c>
      <c r="I7" s="28">
        <f>0.3/30*50</f>
        <v>0.5</v>
      </c>
      <c r="J7" s="29">
        <f>13.44/30*50</f>
        <v>22.400000000000002</v>
      </c>
    </row>
    <row r="8" spans="1:10" x14ac:dyDescent="0.25">
      <c r="A8" s="8"/>
      <c r="B8" s="47"/>
      <c r="C8" s="36"/>
      <c r="D8" s="10"/>
      <c r="E8" s="22"/>
      <c r="F8" s="11"/>
      <c r="G8" s="28"/>
      <c r="H8" s="28"/>
      <c r="I8" s="28"/>
      <c r="J8" s="29"/>
    </row>
    <row r="9" spans="1:10" x14ac:dyDescent="0.25">
      <c r="A9" s="8"/>
      <c r="B9" s="9"/>
      <c r="C9" s="36"/>
      <c r="D9" s="10"/>
      <c r="E9" s="22"/>
      <c r="F9" s="28"/>
      <c r="G9" s="28"/>
      <c r="H9" s="28"/>
      <c r="I9" s="28"/>
      <c r="J9" s="29"/>
    </row>
    <row r="10" spans="1:10" ht="15.75" thickBot="1" x14ac:dyDescent="0.3">
      <c r="A10" s="12"/>
      <c r="B10" s="13"/>
      <c r="C10" s="13"/>
      <c r="D10" s="14"/>
      <c r="E10" s="24">
        <f>SUM(E4:E9)</f>
        <v>520</v>
      </c>
      <c r="F10" s="25"/>
      <c r="G10" s="25">
        <f>SUM(G4:G9)</f>
        <v>696.19999999999993</v>
      </c>
      <c r="H10" s="25">
        <f t="shared" ref="H10:I10" si="0">SUM(H4:H9)</f>
        <v>28.62</v>
      </c>
      <c r="I10" s="25">
        <f t="shared" si="0"/>
        <v>34.577500000000001</v>
      </c>
      <c r="J10" s="32">
        <f>SUM(J4:J9)</f>
        <v>67.637500000000003</v>
      </c>
    </row>
    <row r="11" spans="1:10" ht="30" customHeight="1" x14ac:dyDescent="0.25">
      <c r="A11" s="8" t="s">
        <v>15</v>
      </c>
      <c r="B11" s="15" t="s">
        <v>16</v>
      </c>
      <c r="C11" s="36" t="s">
        <v>41</v>
      </c>
      <c r="D11" s="16" t="s">
        <v>40</v>
      </c>
      <c r="E11" s="33">
        <v>60</v>
      </c>
      <c r="F11" s="17"/>
      <c r="G11" s="34">
        <v>38.340000000000003</v>
      </c>
      <c r="H11" s="34">
        <v>0.74</v>
      </c>
      <c r="I11" s="34">
        <v>3.05</v>
      </c>
      <c r="J11" s="35">
        <v>1.99</v>
      </c>
    </row>
    <row r="12" spans="1:10" ht="31.5" customHeight="1" x14ac:dyDescent="0.25">
      <c r="A12" s="8" t="s">
        <v>24</v>
      </c>
      <c r="B12" s="9" t="s">
        <v>17</v>
      </c>
      <c r="C12" s="36" t="s">
        <v>35</v>
      </c>
      <c r="D12" s="10" t="s">
        <v>34</v>
      </c>
      <c r="E12" s="22">
        <v>250</v>
      </c>
      <c r="F12" s="11"/>
      <c r="G12" s="28">
        <f>82.37/200*250</f>
        <v>102.96250000000001</v>
      </c>
      <c r="H12" s="28">
        <f>2.43/200*250</f>
        <v>3.0375000000000001</v>
      </c>
      <c r="I12" s="28">
        <f>3.82/200*250</f>
        <v>4.7749999999999995</v>
      </c>
      <c r="J12" s="29">
        <f>9.58/200*250</f>
        <v>11.975</v>
      </c>
    </row>
    <row r="13" spans="1:10" ht="33" customHeight="1" x14ac:dyDescent="0.25">
      <c r="A13" s="8"/>
      <c r="B13" s="9" t="s">
        <v>18</v>
      </c>
      <c r="C13" s="36" t="s">
        <v>36</v>
      </c>
      <c r="D13" s="10" t="s">
        <v>37</v>
      </c>
      <c r="E13" s="22">
        <v>230</v>
      </c>
      <c r="F13" s="11"/>
      <c r="G13" s="43">
        <f>334.22/200*230</f>
        <v>384.35300000000001</v>
      </c>
      <c r="H13" s="43">
        <f>34.35/200*230</f>
        <v>39.502500000000005</v>
      </c>
      <c r="I13" s="43">
        <f>11.49/200*230</f>
        <v>13.2135</v>
      </c>
      <c r="J13" s="44">
        <f>23.34/200*230</f>
        <v>26.841000000000001</v>
      </c>
    </row>
    <row r="14" spans="1:10" ht="33" customHeight="1" x14ac:dyDescent="0.25">
      <c r="A14" s="8"/>
      <c r="B14" s="46" t="s">
        <v>22</v>
      </c>
      <c r="C14" s="36" t="s">
        <v>38</v>
      </c>
      <c r="D14" s="10" t="s">
        <v>39</v>
      </c>
      <c r="E14" s="22">
        <v>200</v>
      </c>
      <c r="F14" s="11"/>
      <c r="G14" s="28">
        <v>121.31</v>
      </c>
      <c r="H14" s="28">
        <v>0.55000000000000004</v>
      </c>
      <c r="I14" s="28">
        <v>0.03</v>
      </c>
      <c r="J14" s="29">
        <v>29.72</v>
      </c>
    </row>
    <row r="15" spans="1:10" x14ac:dyDescent="0.25">
      <c r="A15" s="8"/>
      <c r="B15" s="9" t="s">
        <v>19</v>
      </c>
      <c r="C15" s="36" t="s">
        <v>26</v>
      </c>
      <c r="D15" s="10" t="s">
        <v>14</v>
      </c>
      <c r="E15" s="22">
        <v>30</v>
      </c>
      <c r="F15" s="11"/>
      <c r="G15" s="28">
        <f>62.38</f>
        <v>62.38</v>
      </c>
      <c r="H15" s="28">
        <f>2.28</f>
        <v>2.2799999999999998</v>
      </c>
      <c r="I15" s="28">
        <f>0.24</f>
        <v>0.24</v>
      </c>
      <c r="J15" s="29">
        <f>10.35</f>
        <v>10.35</v>
      </c>
    </row>
    <row r="16" spans="1:10" x14ac:dyDescent="0.25">
      <c r="A16" s="8"/>
      <c r="B16" s="9" t="s">
        <v>20</v>
      </c>
      <c r="C16" s="36" t="s">
        <v>27</v>
      </c>
      <c r="D16" s="10" t="s">
        <v>21</v>
      </c>
      <c r="E16" s="22">
        <v>30</v>
      </c>
      <c r="F16" s="28"/>
      <c r="G16" s="28">
        <f>62.34</f>
        <v>62.34</v>
      </c>
      <c r="H16" s="28">
        <f>1.47</f>
        <v>1.47</v>
      </c>
      <c r="I16" s="28">
        <f>0.3</f>
        <v>0.3</v>
      </c>
      <c r="J16" s="29">
        <f>13.44</f>
        <v>13.44</v>
      </c>
    </row>
    <row r="17" spans="1:10" x14ac:dyDescent="0.25">
      <c r="A17" s="8"/>
      <c r="B17" s="9"/>
      <c r="C17" s="36"/>
      <c r="D17" s="10"/>
      <c r="E17" s="22"/>
      <c r="F17" s="28"/>
      <c r="G17" s="28"/>
      <c r="H17" s="28"/>
      <c r="I17" s="28"/>
      <c r="J17" s="29"/>
    </row>
    <row r="18" spans="1:10" x14ac:dyDescent="0.25">
      <c r="A18" s="8"/>
      <c r="B18" s="18"/>
      <c r="C18" s="18"/>
      <c r="D18" s="19"/>
      <c r="E18" s="20"/>
      <c r="F18" s="37"/>
      <c r="G18" s="23"/>
      <c r="H18" s="23"/>
      <c r="I18" s="23"/>
      <c r="J18" s="38"/>
    </row>
    <row r="19" spans="1:10" ht="15.75" thickBot="1" x14ac:dyDescent="0.3">
      <c r="A19" s="12"/>
      <c r="B19" s="13"/>
      <c r="C19" s="13"/>
      <c r="D19" s="14"/>
      <c r="E19" s="24">
        <f>SUM(E11:E18)</f>
        <v>800</v>
      </c>
      <c r="F19" s="25"/>
      <c r="G19" s="24">
        <f>SUM(G11:G18)</f>
        <v>771.68550000000005</v>
      </c>
      <c r="H19" s="24">
        <f t="shared" ref="H19:J19" si="1">SUM(H11:H18)</f>
        <v>47.58</v>
      </c>
      <c r="I19" s="24">
        <f t="shared" si="1"/>
        <v>21.608499999999999</v>
      </c>
      <c r="J19" s="24">
        <f t="shared" si="1"/>
        <v>94.315999999999988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2022-09-12T11:09:25Z</cp:lastPrinted>
  <dcterms:created xsi:type="dcterms:W3CDTF">2021-05-20T08:28:34Z</dcterms:created>
  <dcterms:modified xsi:type="dcterms:W3CDTF">2022-10-24T03:02:28Z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