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4D4A215C-5B62-4A1F-9AFB-01592B0309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H19" i="7"/>
  <c r="I19" i="7"/>
  <c r="J19" i="7"/>
  <c r="G20" i="7"/>
  <c r="H20" i="7"/>
  <c r="I20" i="7"/>
  <c r="J20" i="7"/>
  <c r="E22" i="7" l="1"/>
  <c r="J15" i="7"/>
  <c r="J22" i="7" s="1"/>
  <c r="I15" i="7"/>
  <c r="I22" i="7" s="1"/>
  <c r="H15" i="7"/>
  <c r="H22" i="7" s="1"/>
  <c r="G15" i="7"/>
  <c r="G22" i="7" s="1"/>
  <c r="J13" i="7"/>
  <c r="I13" i="7"/>
  <c r="H13" i="7"/>
  <c r="G13" i="7"/>
  <c r="E13" i="7"/>
  <c r="E10" i="7"/>
  <c r="J7" i="7"/>
  <c r="I7" i="7"/>
  <c r="H7" i="7"/>
  <c r="G7" i="7"/>
  <c r="J5" i="7"/>
  <c r="I5" i="7"/>
  <c r="H5" i="7"/>
  <c r="H10" i="7" s="1"/>
  <c r="G5" i="7"/>
  <c r="G10" i="7" s="1"/>
  <c r="J10" i="7" l="1"/>
  <c r="I10" i="7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<sst xmlns="http://schemas.openxmlformats.org/spreadsheetml/2006/main" count="60" uniqueCount="53">
  <si>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</si>
  <si>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</si>
  <si>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</si>
  <si>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</si>
  <si>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</si>
  <si>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</si>
  <si>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</si>
  <si>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</si>
  <si>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</si>
  <si>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</si>
  <si>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</si>
  <si>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</si>
  <si>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</si>
  <si>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</si>
  <si>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</si>
  <si>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</si>
  <si>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</si>
  <si>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</si>
  <si>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</si>
  <si>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</si>
  <si>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</si>
  <si>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</si>
  <si>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</si>
  <si>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</si>
  <si>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</si>
  <si>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</si>
  <si>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</si>
  <si>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</si>
  <si>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</si>
  <si>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</si>
  <si>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</si>
  <si>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</si>
  <si>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</si>
  <si>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</si>
  <si>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</si>
  <si>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</si>
  <si>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</si>
  <si>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</si>
  <si>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</si>
  <si>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 xml:space="preserve">Чай с сахаром </t>
  </si>
  <si>
    <t>№564/2013</t>
  </si>
  <si>
    <t>Булочка "Домашняя"</t>
  </si>
  <si>
    <t>№106/2013</t>
  </si>
  <si>
    <t>Овощи натуральные</t>
  </si>
  <si>
    <t>№496/2018</t>
  </si>
  <si>
    <t>Напиток из шиповника</t>
  </si>
  <si>
    <t>№410/2013</t>
  </si>
  <si>
    <t xml:space="preserve">Фрикаделька из кур </t>
  </si>
  <si>
    <t>гарнир</t>
  </si>
  <si>
    <t>№202/2018</t>
  </si>
  <si>
    <t xml:space="preserve">Каша гречневая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</si>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</sst>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5" t="s">
        <v>51</v>
      </c>
      <c r="C1" s="56"/>
      <c r="D1" s="57"/>
      <c r="E1" t="s">
        <v>1</v>
      </c>
      <c r="F1" s="1" t="s">
        <v>52</v>
      </c>
      <c r="I1" t="s">
        <v>2</v>
      </c>
      <c r="J1" s="48">
        <v>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thickBot="1" x14ac:dyDescent="0.3">
      <c r="A4" s="5" t="s">
        <v>13</v>
      </c>
      <c r="B4" s="9" t="s">
        <v>19</v>
      </c>
      <c r="C4" s="36" t="s">
        <v>34</v>
      </c>
      <c r="D4" s="6" t="s">
        <v>31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0" s="40" customFormat="1" ht="12" customHeight="1" thickBot="1" x14ac:dyDescent="0.3">
      <c r="A5" s="42" t="s">
        <v>24</v>
      </c>
      <c r="B5" s="45" t="s">
        <v>27</v>
      </c>
      <c r="C5" s="36" t="s">
        <v>35</v>
      </c>
      <c r="D5" s="10" t="s">
        <v>32</v>
      </c>
      <c r="E5" s="22">
        <v>100</v>
      </c>
      <c r="F5" s="28"/>
      <c r="G5" s="22">
        <f>167.96/80*100</f>
        <v>209.95</v>
      </c>
      <c r="H5" s="22">
        <f>3.08/80*100</f>
        <v>3.85</v>
      </c>
      <c r="I5" s="22">
        <f>6.03/80*100</f>
        <v>7.5374999999999996</v>
      </c>
      <c r="J5" s="41">
        <f>25.35/80*100</f>
        <v>31.6875</v>
      </c>
    </row>
    <row r="6" spans="1:10" s="40" customFormat="1" ht="30.75" customHeight="1" x14ac:dyDescent="0.25">
      <c r="A6" s="39"/>
      <c r="B6" s="46" t="s">
        <v>23</v>
      </c>
      <c r="C6" s="36" t="s">
        <v>36</v>
      </c>
      <c r="D6" s="19" t="s">
        <v>33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0" x14ac:dyDescent="0.25">
      <c r="A7" s="8"/>
      <c r="B7" s="9" t="s">
        <v>21</v>
      </c>
      <c r="C7" s="36" t="s">
        <v>29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0" x14ac:dyDescent="0.25">
      <c r="A8" s="8"/>
      <c r="B8" s="47"/>
      <c r="C8" s="36"/>
      <c r="D8" s="10"/>
      <c r="E8" s="22"/>
      <c r="F8" s="11"/>
      <c r="G8" s="28"/>
      <c r="H8" s="28"/>
      <c r="I8" s="28"/>
      <c r="J8" s="29"/>
    </row>
    <row r="9" spans="1:10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0" ht="15.75" thickBot="1" x14ac:dyDescent="0.3">
      <c r="A10" s="12"/>
      <c r="B10" s="13"/>
      <c r="C10" s="13"/>
      <c r="D10" s="14"/>
      <c r="E10" s="24">
        <f>SUM(E4:E9)</f>
        <v>520</v>
      </c>
      <c r="F10" s="25"/>
      <c r="G10" s="25">
        <f>SUM(G4:G9)</f>
        <v>696.19999999999993</v>
      </c>
      <c r="H10" s="25">
        <f t="shared" ref="H10:I10" si="0">SUM(H4:H9)</f>
        <v>28.62</v>
      </c>
      <c r="I10" s="25">
        <f t="shared" si="0"/>
        <v>34.577500000000001</v>
      </c>
      <c r="J10" s="32">
        <f>SUM(J4:J9)</f>
        <v>67.637500000000003</v>
      </c>
    </row>
    <row r="11" spans="1:10" ht="20.25" customHeight="1" thickBot="1" x14ac:dyDescent="0.3">
      <c r="A11" s="5" t="s">
        <v>15</v>
      </c>
      <c r="B11" s="49" t="s">
        <v>27</v>
      </c>
      <c r="C11" s="50" t="s">
        <v>40</v>
      </c>
      <c r="D11" s="51" t="s">
        <v>41</v>
      </c>
      <c r="E11" s="52">
        <v>60</v>
      </c>
      <c r="F11" s="53"/>
      <c r="G11" s="52">
        <v>255</v>
      </c>
      <c r="H11" s="52">
        <v>3.8</v>
      </c>
      <c r="I11" s="52">
        <v>10</v>
      </c>
      <c r="J11" s="54">
        <v>37</v>
      </c>
    </row>
    <row r="12" spans="1:10" ht="20.25" customHeight="1" x14ac:dyDescent="0.25">
      <c r="A12" s="8" t="s">
        <v>26</v>
      </c>
      <c r="B12" s="46" t="s">
        <v>23</v>
      </c>
      <c r="C12" s="36" t="s">
        <v>30</v>
      </c>
      <c r="D12" s="19" t="s">
        <v>39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</row>
    <row r="13" spans="1:10" ht="17.25" customHeight="1" thickBot="1" x14ac:dyDescent="0.3">
      <c r="A13" s="12"/>
      <c r="B13" s="13"/>
      <c r="C13" s="13"/>
      <c r="D13" s="14"/>
      <c r="E13" s="24">
        <f>SUM(E11:E12)</f>
        <v>260</v>
      </c>
      <c r="F13" s="25"/>
      <c r="G13" s="24">
        <f>SUM(G11:G12)</f>
        <v>294.92</v>
      </c>
      <c r="H13" s="24">
        <f t="shared" ref="H13:J13" si="1">SUM(H11:H12)</f>
        <v>3.8</v>
      </c>
      <c r="I13" s="24">
        <f t="shared" si="1"/>
        <v>10</v>
      </c>
      <c r="J13" s="24">
        <f t="shared" si="1"/>
        <v>46.980000000000004</v>
      </c>
    </row>
    <row r="14" spans="1:10" ht="30" customHeight="1" x14ac:dyDescent="0.25">
      <c r="A14" s="8" t="s">
        <v>16</v>
      </c>
      <c r="B14" s="15" t="s">
        <v>17</v>
      </c>
      <c r="C14" s="36" t="s">
        <v>42</v>
      </c>
      <c r="D14" s="16" t="s">
        <v>43</v>
      </c>
      <c r="E14" s="33">
        <v>60</v>
      </c>
      <c r="F14" s="17"/>
      <c r="G14" s="34">
        <v>12.84</v>
      </c>
      <c r="H14" s="34">
        <v>0.66</v>
      </c>
      <c r="I14" s="34">
        <v>0.12</v>
      </c>
      <c r="J14" s="35">
        <v>2.2799999999999998</v>
      </c>
    </row>
    <row r="15" spans="1:10" ht="31.5" customHeight="1" x14ac:dyDescent="0.25">
      <c r="A15" s="8" t="s">
        <v>25</v>
      </c>
      <c r="B15" s="9" t="s">
        <v>18</v>
      </c>
      <c r="C15" s="36" t="s">
        <v>38</v>
      </c>
      <c r="D15" s="10" t="s">
        <v>37</v>
      </c>
      <c r="E15" s="22">
        <v>250</v>
      </c>
      <c r="F15" s="11"/>
      <c r="G15" s="28">
        <f>82.37/200*250</f>
        <v>102.96250000000001</v>
      </c>
      <c r="H15" s="28">
        <f>2.43/200*250</f>
        <v>3.0375000000000001</v>
      </c>
      <c r="I15" s="28">
        <f>3.82/200*250</f>
        <v>4.7749999999999995</v>
      </c>
      <c r="J15" s="29">
        <f>9.58/200*250</f>
        <v>11.975</v>
      </c>
    </row>
    <row r="16" spans="1:10" ht="33" customHeight="1" x14ac:dyDescent="0.25">
      <c r="A16" s="8"/>
      <c r="B16" s="9" t="s">
        <v>19</v>
      </c>
      <c r="C16" s="36" t="s">
        <v>46</v>
      </c>
      <c r="D16" s="10" t="s">
        <v>47</v>
      </c>
      <c r="E16" s="22">
        <v>100</v>
      </c>
      <c r="F16" s="11"/>
      <c r="G16" s="43">
        <v>176.6</v>
      </c>
      <c r="H16" s="43">
        <v>19.93</v>
      </c>
      <c r="I16" s="43">
        <v>7.49</v>
      </c>
      <c r="J16" s="44">
        <v>7.37</v>
      </c>
    </row>
    <row r="17" spans="1:10" ht="33" customHeight="1" x14ac:dyDescent="0.25">
      <c r="A17" s="8"/>
      <c r="B17" s="46" t="s">
        <v>48</v>
      </c>
      <c r="C17" s="36" t="s">
        <v>49</v>
      </c>
      <c r="D17" s="10" t="s">
        <v>50</v>
      </c>
      <c r="E17" s="22">
        <v>180</v>
      </c>
      <c r="F17" s="11"/>
      <c r="G17" s="28">
        <v>345.94</v>
      </c>
      <c r="H17" s="28">
        <v>12.48</v>
      </c>
      <c r="I17" s="28">
        <v>8.0500000000000007</v>
      </c>
      <c r="J17" s="29">
        <v>55.88</v>
      </c>
    </row>
    <row r="18" spans="1:10" x14ac:dyDescent="0.25">
      <c r="A18" s="8"/>
      <c r="B18" s="9" t="s">
        <v>23</v>
      </c>
      <c r="C18" s="36" t="s">
        <v>44</v>
      </c>
      <c r="D18" s="10" t="s">
        <v>45</v>
      </c>
      <c r="E18" s="22">
        <v>200</v>
      </c>
      <c r="F18" s="11"/>
      <c r="G18" s="28">
        <v>72.760000000000005</v>
      </c>
      <c r="H18" s="28">
        <v>0.68</v>
      </c>
      <c r="I18" s="28">
        <v>0.28000000000000003</v>
      </c>
      <c r="J18" s="29">
        <v>16.88</v>
      </c>
    </row>
    <row r="19" spans="1:10" x14ac:dyDescent="0.25">
      <c r="A19" s="8"/>
      <c r="B19" s="9" t="s">
        <v>20</v>
      </c>
      <c r="C19" s="36" t="s">
        <v>28</v>
      </c>
      <c r="D19" s="10" t="s">
        <v>14</v>
      </c>
      <c r="E19" s="22">
        <v>30</v>
      </c>
      <c r="F19" s="11"/>
      <c r="G19" s="28">
        <f>62.38</f>
        <v>62.38</v>
      </c>
      <c r="H19" s="28">
        <f>2.28</f>
        <v>2.2799999999999998</v>
      </c>
      <c r="I19" s="28">
        <f>0.24</f>
        <v>0.24</v>
      </c>
      <c r="J19" s="29">
        <f>10.35</f>
        <v>10.35</v>
      </c>
    </row>
    <row r="20" spans="1:10" x14ac:dyDescent="0.25">
      <c r="A20" s="8"/>
      <c r="B20" s="9" t="s">
        <v>21</v>
      </c>
      <c r="C20" s="36" t="s">
        <v>29</v>
      </c>
      <c r="D20" s="10" t="s">
        <v>22</v>
      </c>
      <c r="E20" s="22">
        <v>30</v>
      </c>
      <c r="F20" s="28"/>
      <c r="G20" s="28">
        <f>62.34</f>
        <v>62.34</v>
      </c>
      <c r="H20" s="28">
        <f>1.47</f>
        <v>1.47</v>
      </c>
      <c r="I20" s="28">
        <f>0.3</f>
        <v>0.3</v>
      </c>
      <c r="J20" s="29">
        <f>13.44</f>
        <v>13.44</v>
      </c>
    </row>
    <row r="21" spans="1:10" x14ac:dyDescent="0.25">
      <c r="A21" s="8"/>
      <c r="B21" s="18"/>
      <c r="C21" s="18"/>
      <c r="D21" s="19"/>
      <c r="E21" s="20"/>
      <c r="F21" s="37"/>
      <c r="G21" s="23"/>
      <c r="H21" s="23"/>
      <c r="I21" s="23"/>
      <c r="J21" s="38"/>
    </row>
    <row r="22" spans="1:10" ht="15.75" thickBot="1" x14ac:dyDescent="0.3">
      <c r="A22" s="12"/>
      <c r="B22" s="13"/>
      <c r="C22" s="13"/>
      <c r="D22" s="14"/>
      <c r="E22" s="24">
        <f>SUM(E14:E21)</f>
        <v>850</v>
      </c>
      <c r="F22" s="25"/>
      <c r="G22" s="24">
        <f>SUM(G14:G21)</f>
        <v>835.82249999999999</v>
      </c>
      <c r="H22" s="24">
        <f t="shared" ref="H22:J22" si="2">SUM(H14:H21)</f>
        <v>40.537500000000001</v>
      </c>
      <c r="I22" s="24">
        <f t="shared" si="2"/>
        <v>21.255000000000003</v>
      </c>
      <c r="J22" s="24">
        <f t="shared" si="2"/>
        <v>118.17499999999998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2023-03-15T16:47:31Z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