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52D11240-A655-435B-9F0D-9CCB51E8C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E22" i="7" l="1"/>
  <c r="J20" i="7"/>
  <c r="I20" i="7"/>
  <c r="H20" i="7"/>
  <c r="G20" i="7"/>
  <c r="J19" i="7"/>
  <c r="I19" i="7"/>
  <c r="H19" i="7"/>
  <c r="G19" i="7"/>
  <c r="J17" i="7"/>
  <c r="I17" i="7"/>
  <c r="H17" i="7"/>
  <c r="G17" i="7"/>
  <c r="J16" i="7"/>
  <c r="I16" i="7"/>
  <c r="H16" i="7"/>
  <c r="G16" i="7"/>
  <c r="G22" i="7" s="1"/>
  <c r="E10" i="7"/>
  <c r="J10" i="7"/>
  <c r="G10" i="7" l="1"/>
  <c r="I22" i="7"/>
  <c r="H22" i="7"/>
  <c r="H10" i="7"/>
  <c r="J22" i="7"/>
  <c r="I10" i="7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<sst xmlns="http://schemas.openxmlformats.org/spreadsheetml/2006/main" count="63" uniqueCount="55">
  <si>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</si>
  <si>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</si>
  <si>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</si>
  <si>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</si>
  <si>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</si>
  <si>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</si>
  <si>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</si>
  <si>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</si>
  <si>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</si>
  <si>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</si>
  <si>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</si>
  <si>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</si>
  <si>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</si>
  <si>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</si>
  <si>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</si>
  <si>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</si>
  <si>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</si>
  <si>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</si>
  <si>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</si>
  <si>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</si>
  <si>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</si>
  <si>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</si>
  <si>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</si>
  <si>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</si>
  <si>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</si>
  <si>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</si>
  <si>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</si>
  <si>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</si>
  <si>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</si>
  <si>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</si>
  <si>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</si>
  <si>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Чай с сахаром</t>
  </si>
  <si>
    <t>№457/2018</t>
  </si>
  <si>
    <t>№202/2018</t>
  </si>
  <si>
    <t xml:space="preserve">Каша гречневая </t>
  </si>
  <si>
    <t>№390/2013</t>
  </si>
  <si>
    <t>Тефтели "Ежики" в соусе</t>
  </si>
  <si>
    <t>№347/2018</t>
  </si>
  <si>
    <t>Котлеты "Школьные"</t>
  </si>
  <si>
    <t>414/2013</t>
  </si>
  <si>
    <t>Рис отварной</t>
  </si>
  <si>
    <t>№106/2013</t>
  </si>
  <si>
    <t xml:space="preserve">Овощи натуральные </t>
  </si>
  <si>
    <t>№570/2013</t>
  </si>
  <si>
    <t>Сдоба "Обыкновенная"</t>
  </si>
  <si>
    <t>№459/2018</t>
  </si>
  <si>
    <t xml:space="preserve">Чай с лимоном </t>
  </si>
  <si>
    <t>№508/2013</t>
  </si>
  <si>
    <t xml:space="preserve">Компот из смеси сухофруктов </t>
  </si>
  <si>
    <t>№10/2018</t>
  </si>
  <si>
    <t>Салат из квашеной капусты с яблоком</t>
  </si>
  <si>
    <t>№100/2021</t>
  </si>
  <si>
    <t>Рассольник Ленинградский со сметаной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</si>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</sst>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3" t="s">
        <v>53</v>
      </c>
      <c r="C1" s="54"/>
      <c r="D1" s="55"/>
      <c r="E1" t="s">
        <v>1</v>
      </c>
      <c r="F1" s="1" t="s">
        <v>54</v>
      </c>
      <c r="I1" t="s">
        <v>2</v>
      </c>
      <c r="J1" s="37">
        <v>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38" t="s">
        <v>17</v>
      </c>
      <c r="C4" s="43" t="s">
        <v>41</v>
      </c>
      <c r="D4" s="39" t="s">
        <v>42</v>
      </c>
      <c r="E4" s="16">
        <v>60</v>
      </c>
      <c r="F4" s="40"/>
      <c r="G4" s="41">
        <v>8.4600000000000009</v>
      </c>
      <c r="H4" s="41">
        <v>0.48</v>
      </c>
      <c r="I4" s="41">
        <v>0.6</v>
      </c>
      <c r="J4" s="42">
        <v>1.5</v>
      </c>
    </row>
    <row r="5" spans="1:10" s="30" customFormat="1" ht="12" customHeight="1" thickBot="1" x14ac:dyDescent="0.3">
      <c r="A5" s="31" t="s">
        <v>24</v>
      </c>
      <c r="B5" s="7" t="s">
        <v>19</v>
      </c>
      <c r="C5" s="26" t="s">
        <v>37</v>
      </c>
      <c r="D5" s="8" t="s">
        <v>38</v>
      </c>
      <c r="E5" s="17">
        <v>100</v>
      </c>
      <c r="F5" s="9"/>
      <c r="G5" s="32">
        <f>257.3/90*100</f>
        <v>285.88888888888891</v>
      </c>
      <c r="H5" s="32">
        <f>17.57/90*100</f>
        <v>19.522222222222222</v>
      </c>
      <c r="I5" s="32">
        <f>15.7/90*100</f>
        <v>17.444444444444443</v>
      </c>
      <c r="J5" s="33">
        <f>11.43/90*100</f>
        <v>12.7</v>
      </c>
    </row>
    <row r="6" spans="1:10" s="30" customFormat="1" ht="30.75" customHeight="1" thickBot="1" x14ac:dyDescent="0.3">
      <c r="A6" s="29"/>
      <c r="B6" s="7" t="s">
        <v>28</v>
      </c>
      <c r="C6" s="26" t="s">
        <v>39</v>
      </c>
      <c r="D6" s="14" t="s">
        <v>40</v>
      </c>
      <c r="E6" s="16">
        <v>180</v>
      </c>
      <c r="F6" s="23"/>
      <c r="G6" s="23">
        <f>215.34/150*180</f>
        <v>258.40800000000002</v>
      </c>
      <c r="H6" s="23">
        <f>4.59/150*180</f>
        <v>5.508</v>
      </c>
      <c r="I6" s="23">
        <f>7.02/150*180</f>
        <v>8.4239999999999995</v>
      </c>
      <c r="J6" s="24">
        <f>33.46/150*180</f>
        <v>40.152000000000001</v>
      </c>
    </row>
    <row r="7" spans="1:10" x14ac:dyDescent="0.25">
      <c r="A7" s="6"/>
      <c r="B7" s="36" t="s">
        <v>23</v>
      </c>
      <c r="C7" s="26" t="s">
        <v>32</v>
      </c>
      <c r="D7" s="14" t="s">
        <v>31</v>
      </c>
      <c r="E7" s="16">
        <v>200</v>
      </c>
      <c r="F7" s="23"/>
      <c r="G7" s="23">
        <v>39.92</v>
      </c>
      <c r="H7" s="23">
        <v>0</v>
      </c>
      <c r="I7" s="23">
        <v>0</v>
      </c>
      <c r="J7" s="24">
        <v>9.98</v>
      </c>
    </row>
    <row r="8" spans="1:10" x14ac:dyDescent="0.25">
      <c r="A8" s="6"/>
      <c r="B8" s="35" t="s">
        <v>20</v>
      </c>
      <c r="C8" s="26" t="s">
        <v>29</v>
      </c>
      <c r="D8" s="8" t="s">
        <v>14</v>
      </c>
      <c r="E8" s="17">
        <v>40</v>
      </c>
      <c r="F8" s="9"/>
      <c r="G8" s="21">
        <v>62.38</v>
      </c>
      <c r="H8" s="21">
        <v>2.2799999999999998</v>
      </c>
      <c r="I8" s="21">
        <v>0.24</v>
      </c>
      <c r="J8" s="22">
        <v>10.35</v>
      </c>
    </row>
    <row r="9" spans="1:10" x14ac:dyDescent="0.25">
      <c r="A9" s="6"/>
      <c r="B9" s="7"/>
      <c r="C9" s="26"/>
      <c r="D9" s="8"/>
      <c r="E9" s="17"/>
      <c r="F9" s="21"/>
      <c r="G9" s="21"/>
      <c r="H9" s="21"/>
      <c r="I9" s="21"/>
      <c r="J9" s="22"/>
    </row>
    <row r="10" spans="1:10" ht="15.75" thickBot="1" x14ac:dyDescent="0.3">
      <c r="A10" s="10"/>
      <c r="B10" s="11"/>
      <c r="C10" s="11"/>
      <c r="D10" s="12"/>
      <c r="E10" s="19">
        <f>SUM(E4:E9)</f>
        <v>580</v>
      </c>
      <c r="F10" s="20">
        <v>102.89</v>
      </c>
      <c r="G10" s="20">
        <f>SUM(G4:G9)</f>
        <v>655.05688888888881</v>
      </c>
      <c r="H10" s="20">
        <f t="shared" ref="H10:I10" si="0">SUM(H4:H9)</f>
        <v>27.790222222222223</v>
      </c>
      <c r="I10" s="20">
        <f t="shared" si="0"/>
        <v>26.708444444444442</v>
      </c>
      <c r="J10" s="25">
        <f>SUM(J4:J9)</f>
        <v>74.682000000000002</v>
      </c>
    </row>
    <row r="11" spans="1:10" ht="30" customHeight="1" thickBot="1" x14ac:dyDescent="0.3">
      <c r="A11" s="5" t="s">
        <v>15</v>
      </c>
      <c r="B11" s="34" t="s">
        <v>27</v>
      </c>
      <c r="C11" s="44" t="s">
        <v>43</v>
      </c>
      <c r="D11" s="39" t="s">
        <v>44</v>
      </c>
      <c r="E11" s="16">
        <v>60</v>
      </c>
      <c r="F11" s="41"/>
      <c r="G11" s="16">
        <v>142</v>
      </c>
      <c r="H11" s="16">
        <v>4</v>
      </c>
      <c r="I11" s="16">
        <v>2</v>
      </c>
      <c r="J11" s="51">
        <v>25</v>
      </c>
    </row>
    <row r="12" spans="1:10" ht="17.25" customHeight="1" x14ac:dyDescent="0.25">
      <c r="A12" s="6" t="s">
        <v>26</v>
      </c>
      <c r="B12" s="52" t="s">
        <v>23</v>
      </c>
      <c r="C12" s="26" t="s">
        <v>45</v>
      </c>
      <c r="D12" s="14" t="s">
        <v>46</v>
      </c>
      <c r="E12" s="16">
        <v>200</v>
      </c>
      <c r="F12" s="23"/>
      <c r="G12" s="23">
        <v>40.94</v>
      </c>
      <c r="H12" s="23">
        <v>0.06</v>
      </c>
      <c r="I12" s="23">
        <v>0.01</v>
      </c>
      <c r="J12" s="24">
        <v>10.16</v>
      </c>
    </row>
    <row r="13" spans="1:10" ht="17.25" customHeight="1" thickBot="1" x14ac:dyDescent="0.3">
      <c r="A13" s="10"/>
      <c r="B13" s="11"/>
      <c r="C13" s="11"/>
      <c r="D13" s="12"/>
      <c r="E13" s="19">
        <v>260</v>
      </c>
      <c r="F13" s="20">
        <v>31.6</v>
      </c>
      <c r="G13" s="19">
        <v>183</v>
      </c>
      <c r="H13" s="19">
        <v>4</v>
      </c>
      <c r="I13" s="19">
        <v>2</v>
      </c>
      <c r="J13" s="19">
        <v>35</v>
      </c>
    </row>
    <row r="14" spans="1:10" ht="30" customHeight="1" x14ac:dyDescent="0.25">
      <c r="A14" s="6" t="s">
        <v>16</v>
      </c>
      <c r="B14" s="45" t="s">
        <v>17</v>
      </c>
      <c r="C14" s="26" t="s">
        <v>49</v>
      </c>
      <c r="D14" s="46" t="s">
        <v>50</v>
      </c>
      <c r="E14" s="48">
        <v>60</v>
      </c>
      <c r="F14" s="47"/>
      <c r="G14" s="49">
        <v>49.49</v>
      </c>
      <c r="H14" s="49">
        <v>0.45</v>
      </c>
      <c r="I14" s="49">
        <v>3.73</v>
      </c>
      <c r="J14" s="50">
        <v>3.52</v>
      </c>
    </row>
    <row r="15" spans="1:10" ht="31.5" customHeight="1" thickBot="1" x14ac:dyDescent="0.3">
      <c r="A15" s="6" t="s">
        <v>25</v>
      </c>
      <c r="B15" s="7" t="s">
        <v>18</v>
      </c>
      <c r="C15" s="26" t="s">
        <v>51</v>
      </c>
      <c r="D15" s="8" t="s">
        <v>52</v>
      </c>
      <c r="E15" s="17">
        <v>250</v>
      </c>
      <c r="F15" s="9"/>
      <c r="G15" s="21">
        <v>67.959999999999994</v>
      </c>
      <c r="H15" s="21">
        <v>1.79</v>
      </c>
      <c r="I15" s="21">
        <v>0.84</v>
      </c>
      <c r="J15" s="22">
        <v>13.31</v>
      </c>
    </row>
    <row r="16" spans="1:10" ht="33" customHeight="1" x14ac:dyDescent="0.25">
      <c r="A16" s="6"/>
      <c r="B16" s="7" t="s">
        <v>19</v>
      </c>
      <c r="C16" s="26" t="s">
        <v>35</v>
      </c>
      <c r="D16" s="8" t="s">
        <v>36</v>
      </c>
      <c r="E16" s="16">
        <v>100</v>
      </c>
      <c r="F16" s="9"/>
      <c r="G16" s="21">
        <f>233.27/90*100</f>
        <v>259.18888888888893</v>
      </c>
      <c r="H16" s="21">
        <f>9.89/90*100</f>
        <v>10.988888888888889</v>
      </c>
      <c r="I16" s="21">
        <f>16.75/90*100</f>
        <v>18.611111111111111</v>
      </c>
      <c r="J16" s="22">
        <f>10.73/90*100</f>
        <v>11.922222222222222</v>
      </c>
    </row>
    <row r="17" spans="1:10" ht="33" customHeight="1" x14ac:dyDescent="0.25">
      <c r="A17" s="6"/>
      <c r="B17" s="7" t="s">
        <v>28</v>
      </c>
      <c r="C17" s="26" t="s">
        <v>33</v>
      </c>
      <c r="D17" s="8" t="s">
        <v>34</v>
      </c>
      <c r="E17" s="17">
        <v>180</v>
      </c>
      <c r="F17" s="9"/>
      <c r="G17" s="32">
        <f>288.28/150*180</f>
        <v>345.93599999999992</v>
      </c>
      <c r="H17" s="32">
        <f>10.4/150*180</f>
        <v>12.479999999999999</v>
      </c>
      <c r="I17" s="32">
        <f>6.71/150*180</f>
        <v>8.0519999999999996</v>
      </c>
      <c r="J17" s="33">
        <f>46.57/150*180</f>
        <v>55.884</v>
      </c>
    </row>
    <row r="18" spans="1:10" ht="30" x14ac:dyDescent="0.25">
      <c r="A18" s="6"/>
      <c r="B18" s="52" t="s">
        <v>23</v>
      </c>
      <c r="C18" s="26" t="s">
        <v>47</v>
      </c>
      <c r="D18" s="8" t="s">
        <v>48</v>
      </c>
      <c r="E18" s="17">
        <v>200</v>
      </c>
      <c r="F18" s="9"/>
      <c r="G18" s="21">
        <v>121.31</v>
      </c>
      <c r="H18" s="21">
        <v>0.55000000000000004</v>
      </c>
      <c r="I18" s="21">
        <v>0.03</v>
      </c>
      <c r="J18" s="22">
        <v>29.72</v>
      </c>
    </row>
    <row r="19" spans="1:10" x14ac:dyDescent="0.25">
      <c r="A19" s="6"/>
      <c r="B19" s="7" t="s">
        <v>20</v>
      </c>
      <c r="C19" s="26" t="s">
        <v>29</v>
      </c>
      <c r="D19" s="8" t="s">
        <v>14</v>
      </c>
      <c r="E19" s="17">
        <v>20</v>
      </c>
      <c r="F19" s="9"/>
      <c r="G19" s="21">
        <f>62.38/30*20</f>
        <v>41.586666666666673</v>
      </c>
      <c r="H19" s="21">
        <f>2.28/30*20</f>
        <v>1.52</v>
      </c>
      <c r="I19" s="21">
        <f>0.24/30*20</f>
        <v>0.16</v>
      </c>
      <c r="J19" s="22">
        <f>10.35/30*20</f>
        <v>6.8999999999999995</v>
      </c>
    </row>
    <row r="20" spans="1:10" x14ac:dyDescent="0.25">
      <c r="A20" s="6"/>
      <c r="B20" s="7" t="s">
        <v>21</v>
      </c>
      <c r="C20" s="26" t="s">
        <v>30</v>
      </c>
      <c r="D20" s="8" t="s">
        <v>22</v>
      </c>
      <c r="E20" s="17">
        <v>20</v>
      </c>
      <c r="F20" s="21"/>
      <c r="G20" s="21">
        <f>62.34/30*20</f>
        <v>41.56</v>
      </c>
      <c r="H20" s="21">
        <f>1.47/30*20</f>
        <v>0.98</v>
      </c>
      <c r="I20" s="21">
        <f>0.3/30*20</f>
        <v>0.2</v>
      </c>
      <c r="J20" s="22">
        <f>13.44/30*20</f>
        <v>8.9600000000000009</v>
      </c>
    </row>
    <row r="21" spans="1:10" x14ac:dyDescent="0.25">
      <c r="A21" s="6"/>
      <c r="B21" s="13"/>
      <c r="C21" s="13"/>
      <c r="D21" s="14"/>
      <c r="E21" s="15"/>
      <c r="F21" s="27"/>
      <c r="G21" s="18"/>
      <c r="H21" s="18"/>
      <c r="I21" s="18"/>
      <c r="J21" s="28"/>
    </row>
    <row r="22" spans="1:10" ht="15.75" thickBot="1" x14ac:dyDescent="0.3">
      <c r="A22" s="10"/>
      <c r="B22" s="11"/>
      <c r="C22" s="11"/>
      <c r="D22" s="12"/>
      <c r="E22" s="19">
        <f>SUM(E14:E21)</f>
        <v>830</v>
      </c>
      <c r="F22" s="20">
        <v>102.89</v>
      </c>
      <c r="G22" s="19">
        <f>SUM(G14:G21)</f>
        <v>927.03155555555554</v>
      </c>
      <c r="H22" s="19">
        <f t="shared" ref="H22:J22" si="1">SUM(H14:H21)</f>
        <v>28.758888888888887</v>
      </c>
      <c r="I22" s="19">
        <f t="shared" si="1"/>
        <v>31.623111111111111</v>
      </c>
      <c r="J22" s="19">
        <f t="shared" si="1"/>
        <v>130.21622222222223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2023-04-02T18:58:54Z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