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372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J14" i="7"/>
  <c r="I14" i="7"/>
  <c r="H14" i="7"/>
  <c r="G14" i="7"/>
  <c r="J12" i="7"/>
  <c r="I12" i="7"/>
  <c r="H12" i="7"/>
  <c r="G12" i="7"/>
  <c r="J13" i="7"/>
  <c r="I13" i="7"/>
  <c r="H13" i="7"/>
  <c r="G13" i="7"/>
  <c r="J22" i="6"/>
  <c r="J10" i="6"/>
  <c r="I10" i="6"/>
  <c r="H10" i="6"/>
  <c r="G10" i="6"/>
  <c r="J16" i="6"/>
  <c r="I16" i="6"/>
  <c r="I22" i="6" s="1"/>
  <c r="H16" i="6"/>
  <c r="H22" i="6" s="1"/>
  <c r="G16" i="6"/>
  <c r="G22" i="6" s="1"/>
  <c r="E22" i="6"/>
  <c r="E10" i="6"/>
  <c r="J19" i="7" l="1"/>
  <c r="I19" i="7"/>
  <c r="E19" i="7"/>
  <c r="H19" i="7"/>
  <c r="G19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3" i="6"/>
  <c r="I13" i="6"/>
  <c r="H13" i="6"/>
  <c r="G13" i="6"/>
  <c r="J10" i="7" l="1"/>
</calcChain>
</file>

<file path=xl/sharedStrings.xml><?xml version="1.0" encoding="utf-8"?>
<sst xmlns="http://schemas.openxmlformats.org/spreadsheetml/2006/main" count="128" uniqueCount="60">
  <si>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</si>
  <si>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</si>
  <si>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</si>
  <si>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</si>
  <si>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</si>
  <si>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</si>
  <si>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</si>
  <si>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</si>
  <si>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</si>
  <si>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</si>
  <si>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</si>
  <si>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</si>
  <si>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</si>
  <si>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</si>
  <si>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</si>
  <si>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</si>
  <si>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</si>
  <si>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</si>
  <si>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</si>
  <si>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</si>
  <si>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</si>
  <si>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</si>
  <si>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</si>
  <si>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</si>
  <si>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</si>
  <si>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</si>
  <si>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</si>
  <si>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</si>
  <si>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</si>
  <si>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</si>
  <si>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</si>
  <si>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</si>
  <si>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</si>
  <si>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</si>
  <si>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</si>
  <si>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</si>
  <si>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</si>
  <si>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</si>
  <si>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</si>
  <si>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</si>
  <si>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</si>
  <si>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 xml:space="preserve">Булочка дорожная </t>
  </si>
  <si>
    <t>№495/2013</t>
  </si>
  <si>
    <t xml:space="preserve">Чай с молоком </t>
  </si>
  <si>
    <t>гор. напиок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</si>
  <si>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</si>
  <si>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</si>
  <si>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</si>
  <si>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</si>
  <si>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</si>
  <si>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</si>
  <si>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</si>
  <si>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</si>
  <si>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</si>
  <si>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</si>
  <si>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</si>
  <si>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2.</t>
  </si>
  <si>
    <t>МАОУ "  СОШ №2 "</t>
  </si>
  <si>
    <t>1,2</t>
  </si>
  <si>
    <t>№494/2018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</si>
</sst>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9" sqref="C19"/>
    </sheetView>
  </sheetViews>
  <sheetFormatPr defaultRowHeight="14.4" x14ac:dyDescent="0.3"/>
  <cols>
    <col min="1" max="1" width="12.6640625" customWidth="1"/>
    <col min="2" max="2" width="15.6640625" customWidth="1"/>
    <col min="3" max="3" width="11.44140625" customWidth="1"/>
    <col min="4" max="4" width="33.5546875" customWidth="1"/>
    <col min="5" max="5" width="9.109375" customWidth="1"/>
    <col min="6" max="6" width="6.44140625" customWidth="1"/>
    <col min="7" max="7" width="12.5546875" customWidth="1"/>
    <col min="8" max="8" width="8" customWidth="1"/>
    <col min="9" max="9" width="9.33203125" customWidth="1"/>
    <col min="10" max="10" width="11.33203125" customWidth="1"/>
  </cols>
  <sheetData>
    <row r="1" spans="1:10" x14ac:dyDescent="0.3">
      <c r="A1" t="s">
        <v>0</v>
      </c>
      <c r="B1" s="58" t="s">
        <v>57</v>
      </c>
      <c r="C1" s="59"/>
      <c r="D1" s="60"/>
      <c r="E1" t="s">
        <v>1</v>
      </c>
      <c r="F1" s="1" t="s">
        <v>58</v>
      </c>
      <c r="I1" t="s">
        <v>2</v>
      </c>
      <c r="J1" s="2" t="s">
        <v>56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17</v>
      </c>
      <c r="C4" s="39" t="s">
        <v>34</v>
      </c>
      <c r="D4" s="8" t="s">
        <v>35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5">
      <c r="A5" s="10" t="s">
        <v>26</v>
      </c>
      <c r="B5" s="11" t="s">
        <v>19</v>
      </c>
      <c r="C5" s="40" t="s">
        <v>36</v>
      </c>
      <c r="D5" s="12" t="s">
        <v>37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5">
      <c r="A6" s="10"/>
      <c r="B6" s="11" t="s">
        <v>20</v>
      </c>
      <c r="C6" s="40" t="s">
        <v>38</v>
      </c>
      <c r="D6" s="12" t="s">
        <v>39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" thickBot="1" x14ac:dyDescent="0.35">
      <c r="A7" s="10"/>
      <c r="B7" s="45" t="s">
        <v>44</v>
      </c>
      <c r="C7" s="40" t="s">
        <v>45</v>
      </c>
      <c r="D7" s="12" t="s">
        <v>46</v>
      </c>
      <c r="E7" s="24">
        <v>200</v>
      </c>
      <c r="F7" s="13"/>
      <c r="G7" s="31">
        <v>39.92</v>
      </c>
      <c r="H7" s="31">
        <v>0</v>
      </c>
      <c r="I7" s="31"/>
      <c r="J7" s="32">
        <v>9.98</v>
      </c>
    </row>
    <row r="8" spans="1:10" ht="15" thickBot="1" x14ac:dyDescent="0.35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 x14ac:dyDescent="0.35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0" ht="15" customHeight="1" thickBot="1" x14ac:dyDescent="0.35">
      <c r="A10" s="14"/>
      <c r="B10" s="15"/>
      <c r="C10" s="15"/>
      <c r="D10" s="16"/>
      <c r="E10" s="27">
        <f>SUM(E4:E9)</f>
        <v>530</v>
      </c>
      <c r="F10" s="28">
        <v>91.76</v>
      </c>
      <c r="G10" s="28">
        <f>SUM(G4:G9)</f>
        <v>600.74</v>
      </c>
      <c r="H10" s="28">
        <f>SUM(H4:H9)</f>
        <v>19.130000000000003</v>
      </c>
      <c r="I10" s="28">
        <f>SUM(I4:I8)</f>
        <v>27.199999999999996</v>
      </c>
      <c r="J10" s="35">
        <f>SUM(J4:J9)</f>
        <v>67.44</v>
      </c>
    </row>
    <row r="11" spans="1:10" x14ac:dyDescent="0.3">
      <c r="A11" s="6" t="s">
        <v>15</v>
      </c>
      <c r="B11" s="17" t="s">
        <v>30</v>
      </c>
      <c r="C11" s="48" t="s">
        <v>33</v>
      </c>
      <c r="D11" s="8" t="s">
        <v>41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4">
        <v>21.43</v>
      </c>
    </row>
    <row r="12" spans="1:10" x14ac:dyDescent="0.3">
      <c r="A12" s="10" t="s">
        <v>28</v>
      </c>
      <c r="B12" s="45" t="s">
        <v>29</v>
      </c>
      <c r="C12" s="45" t="s">
        <v>42</v>
      </c>
      <c r="D12" s="12" t="s">
        <v>43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49">
        <v>15.9</v>
      </c>
    </row>
    <row r="13" spans="1:10" ht="15" thickBot="1" x14ac:dyDescent="0.35">
      <c r="A13" s="14"/>
      <c r="B13" s="15"/>
      <c r="C13" s="15"/>
      <c r="D13" s="16"/>
      <c r="E13" s="27">
        <v>260</v>
      </c>
      <c r="F13" s="28">
        <v>31.6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3">
      <c r="A14" s="10" t="s">
        <v>16</v>
      </c>
      <c r="B14" s="18" t="s">
        <v>17</v>
      </c>
      <c r="C14" s="40" t="s">
        <v>52</v>
      </c>
      <c r="D14" s="19" t="s">
        <v>53</v>
      </c>
      <c r="E14" s="36">
        <v>60</v>
      </c>
      <c r="F14" s="20"/>
      <c r="G14" s="37">
        <v>8.4600000000000009</v>
      </c>
      <c r="H14" s="37">
        <v>0.48</v>
      </c>
      <c r="I14" s="37">
        <v>0.06</v>
      </c>
      <c r="J14" s="38">
        <v>1.5</v>
      </c>
    </row>
    <row r="15" spans="1:10" ht="33" customHeight="1" x14ac:dyDescent="0.3">
      <c r="A15" s="10" t="s">
        <v>27</v>
      </c>
      <c r="B15" s="11" t="s">
        <v>18</v>
      </c>
      <c r="C15" s="40" t="s">
        <v>47</v>
      </c>
      <c r="D15" s="12" t="s">
        <v>48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x14ac:dyDescent="0.3">
      <c r="A16" s="10"/>
      <c r="B16" s="11" t="s">
        <v>19</v>
      </c>
      <c r="C16" s="40" t="s">
        <v>54</v>
      </c>
      <c r="D16" s="12" t="s">
        <v>55</v>
      </c>
      <c r="E16" s="25">
        <v>90</v>
      </c>
      <c r="F16" s="13"/>
      <c r="G16" s="56">
        <f>257.3</f>
        <v>257.3</v>
      </c>
      <c r="H16" s="56">
        <f>17.57</f>
        <v>17.57</v>
      </c>
      <c r="I16" s="56">
        <f>15.7</f>
        <v>15.7</v>
      </c>
      <c r="J16" s="57">
        <f>11.43</f>
        <v>11.43</v>
      </c>
    </row>
    <row r="17" spans="1:10" x14ac:dyDescent="0.3">
      <c r="A17" s="10"/>
      <c r="B17" s="11" t="s">
        <v>20</v>
      </c>
      <c r="C17" s="40" t="s">
        <v>49</v>
      </c>
      <c r="D17" s="12" t="s">
        <v>50</v>
      </c>
      <c r="E17" s="25">
        <v>150</v>
      </c>
      <c r="F17" s="13"/>
      <c r="G17" s="31">
        <v>345.94</v>
      </c>
      <c r="H17" s="31">
        <v>12.48</v>
      </c>
      <c r="I17" s="31">
        <v>8.0500000000000007</v>
      </c>
      <c r="J17" s="32">
        <v>55.89</v>
      </c>
    </row>
    <row r="18" spans="1:10" x14ac:dyDescent="0.3">
      <c r="A18" s="10"/>
      <c r="B18" s="11" t="s">
        <v>29</v>
      </c>
      <c r="C18" s="50" t="s">
        <v>59</v>
      </c>
      <c r="D18" s="51" t="s">
        <v>51</v>
      </c>
      <c r="E18" s="52">
        <v>200</v>
      </c>
      <c r="F18" s="53"/>
      <c r="G18" s="54">
        <v>85.42</v>
      </c>
      <c r="H18" s="54">
        <v>1.04</v>
      </c>
      <c r="I18" s="54">
        <v>0.06</v>
      </c>
      <c r="J18" s="55">
        <v>20.18</v>
      </c>
    </row>
    <row r="19" spans="1:10" x14ac:dyDescent="0.3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3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3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" thickBot="1" x14ac:dyDescent="0.35">
      <c r="A22" s="14"/>
      <c r="B22" s="15"/>
      <c r="C22" s="15"/>
      <c r="D22" s="16"/>
      <c r="E22" s="27">
        <f>SUM(E14:E20)</f>
        <v>740</v>
      </c>
      <c r="F22" s="28">
        <v>91.76</v>
      </c>
      <c r="G22" s="27">
        <f>SUM(G14:G21)</f>
        <v>892.81999999999994</v>
      </c>
      <c r="H22" s="27">
        <f t="shared" ref="H22:J22" si="1">SUM(H14:H21)</f>
        <v>38.669999999999995</v>
      </c>
      <c r="I22" s="27">
        <f t="shared" si="1"/>
        <v>27.68</v>
      </c>
      <c r="J22" s="27">
        <f t="shared" si="1"/>
        <v>122.25000000000003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6" sqref="C16"/>
    </sheetView>
  </sheetViews>
  <sheetFormatPr defaultRowHeight="14.4" x14ac:dyDescent="0.3"/>
  <cols>
    <col min="1" max="1" width="12.44140625" customWidth="1"/>
    <col min="2" max="2" width="14.44140625" customWidth="1"/>
    <col min="3" max="3" width="12.109375" customWidth="1"/>
    <col min="4" max="4" width="31.33203125" customWidth="1"/>
    <col min="5" max="5" width="11.88671875" customWidth="1"/>
    <col min="6" max="6" width="6.5546875" customWidth="1"/>
    <col min="7" max="7" width="13.5546875" customWidth="1"/>
    <col min="8" max="8" width="7.6640625" customWidth="1"/>
    <col min="9" max="9" width="9.109375" customWidth="1"/>
    <col min="10" max="10" width="11.33203125" customWidth="1"/>
  </cols>
  <sheetData>
    <row r="1" spans="1:10" x14ac:dyDescent="0.3">
      <c r="A1" t="s">
        <v>0</v>
      </c>
      <c r="B1" s="58" t="s">
        <v>57</v>
      </c>
      <c r="C1" s="59"/>
      <c r="D1" s="60"/>
      <c r="E1" t="s">
        <v>1</v>
      </c>
      <c r="F1" s="1" t="s">
        <v>58</v>
      </c>
      <c r="I1" t="s">
        <v>2</v>
      </c>
      <c r="J1" s="2" t="s">
        <v>56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17</v>
      </c>
      <c r="C4" s="39" t="s">
        <v>34</v>
      </c>
      <c r="D4" s="8" t="s">
        <v>35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5">
      <c r="A5" s="10" t="s">
        <v>31</v>
      </c>
      <c r="B5" s="11" t="s">
        <v>19</v>
      </c>
      <c r="C5" s="40" t="s">
        <v>36</v>
      </c>
      <c r="D5" s="12" t="s">
        <v>37</v>
      </c>
      <c r="E5" s="24">
        <v>100</v>
      </c>
      <c r="F5" s="13"/>
      <c r="G5" s="31">
        <f>233.27/90*100</f>
        <v>259.18888888888893</v>
      </c>
      <c r="H5" s="31">
        <f>9.89/90*100</f>
        <v>10.988888888888889</v>
      </c>
      <c r="I5" s="31">
        <f>16.75/90*100</f>
        <v>18.611111111111111</v>
      </c>
      <c r="J5" s="32">
        <f>10.73/90*100</f>
        <v>11.922222222222222</v>
      </c>
    </row>
    <row r="6" spans="1:10" ht="15" customHeight="1" thickBot="1" x14ac:dyDescent="0.35">
      <c r="A6" s="10"/>
      <c r="B6" s="11" t="s">
        <v>20</v>
      </c>
      <c r="C6" s="40" t="s">
        <v>38</v>
      </c>
      <c r="D6" s="12" t="s">
        <v>39</v>
      </c>
      <c r="E6" s="24">
        <v>180</v>
      </c>
      <c r="F6" s="13"/>
      <c r="G6" s="31">
        <f>222.62/150*180</f>
        <v>267.14400000000001</v>
      </c>
      <c r="H6" s="31">
        <f>6.23/150*180</f>
        <v>7.4760000000000009</v>
      </c>
      <c r="I6" s="31">
        <f>6.56/150*180</f>
        <v>7.8719999999999999</v>
      </c>
      <c r="J6" s="32">
        <f>34.68/150*180</f>
        <v>41.616</v>
      </c>
    </row>
    <row r="7" spans="1:10" ht="15" thickBot="1" x14ac:dyDescent="0.35">
      <c r="A7" s="10"/>
      <c r="B7" s="45" t="s">
        <v>40</v>
      </c>
      <c r="C7" s="40" t="s">
        <v>45</v>
      </c>
      <c r="D7" s="12" t="s">
        <v>46</v>
      </c>
      <c r="E7" s="24">
        <v>200</v>
      </c>
      <c r="F7" s="13"/>
      <c r="G7" s="31">
        <v>39.92</v>
      </c>
      <c r="H7" s="31">
        <v>0</v>
      </c>
      <c r="I7" s="31"/>
      <c r="J7" s="32">
        <v>9.98</v>
      </c>
    </row>
    <row r="8" spans="1:10" ht="15" thickBot="1" x14ac:dyDescent="0.35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 x14ac:dyDescent="0.35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0" ht="15" customHeight="1" thickBot="1" x14ac:dyDescent="0.35">
      <c r="A10" s="14"/>
      <c r="B10" s="15"/>
      <c r="C10" s="15"/>
      <c r="D10" s="16"/>
      <c r="E10" s="27">
        <f>SUM(E4:E9)</f>
        <v>570</v>
      </c>
      <c r="F10" s="28">
        <v>102.89</v>
      </c>
      <c r="G10" s="28">
        <f>SUM(G4:G9)</f>
        <v>671.1828888888889</v>
      </c>
      <c r="H10" s="28">
        <f t="shared" ref="H10:J10" si="0">SUM(H4:H9)</f>
        <v>21.474888888888891</v>
      </c>
      <c r="I10" s="28">
        <f t="shared" si="0"/>
        <v>30.373111111111108</v>
      </c>
      <c r="J10" s="28">
        <f t="shared" si="0"/>
        <v>75.568222222222218</v>
      </c>
    </row>
    <row r="11" spans="1:10" ht="15" customHeight="1" x14ac:dyDescent="0.3">
      <c r="A11" s="10" t="s">
        <v>16</v>
      </c>
      <c r="B11" s="18" t="s">
        <v>17</v>
      </c>
      <c r="C11" s="40" t="s">
        <v>52</v>
      </c>
      <c r="D11" s="19" t="s">
        <v>53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3">
      <c r="A12" s="10" t="s">
        <v>32</v>
      </c>
      <c r="B12" s="11" t="s">
        <v>18</v>
      </c>
      <c r="C12" s="40" t="s">
        <v>47</v>
      </c>
      <c r="D12" s="12" t="s">
        <v>48</v>
      </c>
      <c r="E12" s="25">
        <v>250</v>
      </c>
      <c r="F12" s="13"/>
      <c r="G12" s="31">
        <f>119.02/200*250</f>
        <v>148.77499999999998</v>
      </c>
      <c r="H12" s="31">
        <f>4.6/200*250</f>
        <v>5.75</v>
      </c>
      <c r="I12" s="31">
        <f>3.45/200*250</f>
        <v>4.3125</v>
      </c>
      <c r="J12" s="32">
        <f>17.39/200*250</f>
        <v>21.737500000000001</v>
      </c>
    </row>
    <row r="13" spans="1:10" x14ac:dyDescent="0.3">
      <c r="A13" s="10"/>
      <c r="B13" s="11" t="s">
        <v>19</v>
      </c>
      <c r="C13" s="40" t="s">
        <v>54</v>
      </c>
      <c r="D13" s="12" t="s">
        <v>55</v>
      </c>
      <c r="E13" s="25">
        <v>100</v>
      </c>
      <c r="F13" s="13"/>
      <c r="G13" s="56">
        <f>257.3/90*100</f>
        <v>285.88888888888891</v>
      </c>
      <c r="H13" s="56">
        <f>17.57/90*100</f>
        <v>19.522222222222222</v>
      </c>
      <c r="I13" s="56">
        <f>15.7/90*100</f>
        <v>17.444444444444443</v>
      </c>
      <c r="J13" s="57">
        <f>11.43/90*100</f>
        <v>12.7</v>
      </c>
    </row>
    <row r="14" spans="1:10" x14ac:dyDescent="0.3">
      <c r="A14" s="10"/>
      <c r="B14" s="11" t="s">
        <v>20</v>
      </c>
      <c r="C14" s="40" t="s">
        <v>49</v>
      </c>
      <c r="D14" s="12" t="s">
        <v>50</v>
      </c>
      <c r="E14" s="25">
        <v>180</v>
      </c>
      <c r="F14" s="13"/>
      <c r="G14" s="31">
        <f>345.94/150*180</f>
        <v>415.12799999999999</v>
      </c>
      <c r="H14" s="31">
        <f>12.48/150*180</f>
        <v>14.975999999999999</v>
      </c>
      <c r="I14" s="31">
        <f>8.05/150*180</f>
        <v>9.66</v>
      </c>
      <c r="J14" s="32">
        <f>55.89/150*180</f>
        <v>67.067999999999998</v>
      </c>
    </row>
    <row r="15" spans="1:10" x14ac:dyDescent="0.3">
      <c r="A15" s="10"/>
      <c r="B15" s="11" t="s">
        <v>29</v>
      </c>
      <c r="C15" s="50" t="s">
        <v>59</v>
      </c>
      <c r="D15" s="51" t="s">
        <v>51</v>
      </c>
      <c r="E15" s="52">
        <v>200</v>
      </c>
      <c r="F15" s="53"/>
      <c r="G15" s="54">
        <v>85.42</v>
      </c>
      <c r="H15" s="54">
        <v>1.04</v>
      </c>
      <c r="I15" s="54">
        <v>0.06</v>
      </c>
      <c r="J15" s="55">
        <v>20.18</v>
      </c>
    </row>
    <row r="16" spans="1:10" x14ac:dyDescent="0.3">
      <c r="A16" s="10"/>
      <c r="B16" s="11" t="s">
        <v>21</v>
      </c>
      <c r="C16" s="40" t="s">
        <v>24</v>
      </c>
      <c r="D16" s="12" t="s">
        <v>14</v>
      </c>
      <c r="E16" s="25">
        <v>30</v>
      </c>
      <c r="F16" s="13"/>
      <c r="G16" s="31">
        <v>62.38</v>
      </c>
      <c r="H16" s="31">
        <v>2.2799999999999998</v>
      </c>
      <c r="I16" s="31">
        <v>0.24</v>
      </c>
      <c r="J16" s="32">
        <v>10.35</v>
      </c>
    </row>
    <row r="17" spans="1:10" x14ac:dyDescent="0.3">
      <c r="A17" s="10"/>
      <c r="B17" s="11" t="s">
        <v>22</v>
      </c>
      <c r="C17" s="40" t="s">
        <v>25</v>
      </c>
      <c r="D17" s="12" t="s">
        <v>23</v>
      </c>
      <c r="E17" s="25">
        <v>40</v>
      </c>
      <c r="F17" s="31"/>
      <c r="G17" s="31">
        <v>103.9</v>
      </c>
      <c r="H17" s="31">
        <v>2.4500000000000002</v>
      </c>
      <c r="I17" s="31">
        <v>0.5</v>
      </c>
      <c r="J17" s="32">
        <v>22.4</v>
      </c>
    </row>
    <row r="18" spans="1:10" x14ac:dyDescent="0.3">
      <c r="A18" s="10"/>
      <c r="B18" s="21"/>
      <c r="C18" s="21"/>
      <c r="D18" s="22"/>
      <c r="E18" s="23"/>
      <c r="F18" s="42"/>
      <c r="G18" s="26"/>
      <c r="H18" s="26"/>
      <c r="I18" s="26"/>
      <c r="J18" s="43"/>
    </row>
    <row r="19" spans="1:10" ht="15" thickBot="1" x14ac:dyDescent="0.35">
      <c r="A19" s="14"/>
      <c r="B19" s="15"/>
      <c r="C19" s="15"/>
      <c r="D19" s="16"/>
      <c r="E19" s="27">
        <f>SUM(E11:E18)</f>
        <v>860</v>
      </c>
      <c r="F19" s="28">
        <v>102.89</v>
      </c>
      <c r="G19" s="27">
        <f>SUM(G11:G18)</f>
        <v>1109.951888888889</v>
      </c>
      <c r="H19" s="27">
        <f t="shared" ref="H19:J19" si="1">SUM(H11:H18)</f>
        <v>46.498222222222225</v>
      </c>
      <c r="I19" s="27">
        <f t="shared" si="1"/>
        <v>32.276944444444439</v>
      </c>
      <c r="J19" s="27">
        <f t="shared" si="1"/>
        <v>155.93549999999999</v>
      </c>
    </row>
    <row r="20" spans="1:10" x14ac:dyDescent="0.3">
      <c r="A20" s="6" t="s">
        <v>15</v>
      </c>
      <c r="B20" s="17" t="s">
        <v>30</v>
      </c>
      <c r="C20" s="48" t="s">
        <v>33</v>
      </c>
      <c r="D20" s="8" t="s">
        <v>41</v>
      </c>
      <c r="E20" s="24">
        <v>60</v>
      </c>
      <c r="F20" s="29"/>
      <c r="G20" s="24">
        <v>142.26</v>
      </c>
      <c r="H20" s="24">
        <v>2.79</v>
      </c>
      <c r="I20" s="24">
        <v>5.05</v>
      </c>
      <c r="J20" s="44">
        <v>21.43</v>
      </c>
    </row>
    <row r="21" spans="1:10" x14ac:dyDescent="0.3">
      <c r="A21" s="10" t="s">
        <v>28</v>
      </c>
      <c r="B21" s="45" t="s">
        <v>29</v>
      </c>
      <c r="C21" s="45" t="s">
        <v>42</v>
      </c>
      <c r="D21" s="12" t="s">
        <v>43</v>
      </c>
      <c r="E21" s="25">
        <v>200</v>
      </c>
      <c r="F21" s="31"/>
      <c r="G21" s="25">
        <v>81</v>
      </c>
      <c r="H21" s="25">
        <v>1.5</v>
      </c>
      <c r="I21" s="25">
        <v>1.3</v>
      </c>
      <c r="J21" s="49">
        <v>15.9</v>
      </c>
    </row>
    <row r="22" spans="1:10" ht="15" thickBot="1" x14ac:dyDescent="0.35">
      <c r="A22" s="14"/>
      <c r="B22" s="15"/>
      <c r="C22" s="15"/>
      <c r="D22" s="16"/>
      <c r="E22" s="27">
        <v>260</v>
      </c>
      <c r="F22" s="28">
        <v>31.6</v>
      </c>
      <c r="G22" s="27">
        <f>SUM(G20:G21)</f>
        <v>223.26</v>
      </c>
      <c r="H22" s="27">
        <f>SUM(H20:H21)</f>
        <v>4.29</v>
      </c>
      <c r="I22" s="27">
        <f>SUM(I20:I21)</f>
        <v>6.35</v>
      </c>
      <c r="J22" s="27">
        <f>SUM(J20:J21)</f>
        <v>37.33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2022-10-21T11:08:28Z</cp:lastPrinted>
  <dcterms:created xsi:type="dcterms:W3CDTF">2021-05-20T08:28:34Z</dcterms:created>
  <dcterms:modified xsi:type="dcterms:W3CDTF">2023-09-03T16:27:41Z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