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3D5832EA-E855-4E18-8FE9-8ABFB7199A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7" l="1"/>
  <c r="I21" i="7"/>
  <c r="H21" i="7"/>
  <c r="G21" i="7"/>
  <c r="E21" i="7"/>
  <c r="J12" i="7"/>
  <c r="I12" i="7"/>
  <c r="H12" i="7"/>
  <c r="G12" i="7"/>
  <c r="J13" i="7"/>
  <c r="I13" i="7"/>
  <c r="H13" i="7"/>
  <c r="G13" i="7"/>
  <c r="J11" i="7"/>
  <c r="I11" i="7"/>
  <c r="H11" i="7"/>
  <c r="G11" i="7"/>
  <c r="J5" i="7"/>
  <c r="I5" i="7"/>
  <c r="H5" i="7"/>
  <c r="G5" i="7"/>
  <c r="J6" i="7"/>
  <c r="I6" i="7"/>
  <c r="H6" i="7"/>
  <c r="G6" i="7"/>
  <c r="J8" i="7" l="1"/>
  <c r="I8" i="7"/>
  <c r="H8" i="7"/>
  <c r="G8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<sst xmlns="http://schemas.openxmlformats.org/spreadsheetml/2006/main" count="64" uniqueCount="56">
  <si>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</si>
  <si>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</si>
  <si>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</si>
  <si>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</si>
  <si>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</si>
  <si>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</si>
  <si>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</si>
  <si>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</si>
  <si>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</si>
  <si>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</si>
  <si>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</si>
  <si>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</si>
  <si>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</si>
  <si>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</si>
  <si>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</si>
  <si>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</si>
  <si>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</si>
  <si>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</si>
  <si>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</si>
  <si>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</si>
  <si>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</si>
  <si>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</si>
  <si>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</si>
  <si>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</si>
  <si>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</si>
  <si>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</si>
  <si>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</si>
  <si>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</si>
  <si>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гарнир</t>
  </si>
  <si>
    <t>№108/2013</t>
  </si>
  <si>
    <t>№109/2013</t>
  </si>
  <si>
    <t>Макароные изделия отварные</t>
  </si>
  <si>
    <t>№256/2018</t>
  </si>
  <si>
    <t>Чай каркаде</t>
  </si>
  <si>
    <t>№106/2013</t>
  </si>
  <si>
    <t>№461/2018</t>
  </si>
  <si>
    <t>Компот из свежих фруктов</t>
  </si>
  <si>
    <t>№486/2018</t>
  </si>
  <si>
    <t>Гребешок с повидлом</t>
  </si>
  <si>
    <t>Чай с лимоном</t>
  </si>
  <si>
    <t>№573/2013</t>
  </si>
  <si>
    <t>№459/2018</t>
  </si>
  <si>
    <t>Овощи натуральные</t>
  </si>
  <si>
    <t>№347/2018</t>
  </si>
  <si>
    <t>Котлеты "Школьные"</t>
  </si>
  <si>
    <t>№ 55/2013</t>
  </si>
  <si>
    <t>Салат из свеклы с сыром</t>
  </si>
  <si>
    <t>№104/2018</t>
  </si>
  <si>
    <t xml:space="preserve">Щи из свежей капусты с картофелем  со сметаной </t>
  </si>
  <si>
    <t>№377/2018</t>
  </si>
  <si>
    <t>Пюре картофельное</t>
  </si>
  <si>
    <t>№371/2018</t>
  </si>
  <si>
    <t>Кнели из филе кур</t>
  </si>
  <si>
    <t>8.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</si>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</sst>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0" t="s">
        <v>54</v>
      </c>
      <c r="C1" s="51"/>
      <c r="D1" s="52"/>
      <c r="E1" t="s">
        <v>1</v>
      </c>
      <c r="F1" s="1" t="s">
        <v>55</v>
      </c>
      <c r="I1" t="s">
        <v>2</v>
      </c>
      <c r="J1" s="2" t="s">
        <v>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5" t="s">
        <v>17</v>
      </c>
      <c r="C4" s="49" t="s">
        <v>34</v>
      </c>
      <c r="D4" s="16" t="s">
        <v>42</v>
      </c>
      <c r="E4" s="32">
        <v>60</v>
      </c>
      <c r="F4" s="17"/>
      <c r="G4" s="33">
        <v>12.84</v>
      </c>
      <c r="H4" s="33">
        <v>0.66</v>
      </c>
      <c r="I4" s="33">
        <v>0.12</v>
      </c>
      <c r="J4" s="34">
        <v>2.2799999999999998</v>
      </c>
    </row>
    <row r="5" spans="1:10" s="39" customFormat="1" ht="12" customHeight="1" thickBot="1" x14ac:dyDescent="0.3">
      <c r="A5" s="40" t="s">
        <v>24</v>
      </c>
      <c r="B5" s="9" t="s">
        <v>19</v>
      </c>
      <c r="C5" s="35" t="s">
        <v>43</v>
      </c>
      <c r="D5" s="10" t="s">
        <v>44</v>
      </c>
      <c r="E5" s="22">
        <v>100</v>
      </c>
      <c r="F5" s="11"/>
      <c r="G5" s="41">
        <f>257.3/90*100</f>
        <v>285.88888888888891</v>
      </c>
      <c r="H5" s="41">
        <f>17.57/90*100</f>
        <v>19.522222222222222</v>
      </c>
      <c r="I5" s="41">
        <f>15.7/90*100</f>
        <v>17.444444444444443</v>
      </c>
      <c r="J5" s="42">
        <f>11.43/90*100</f>
        <v>12.7</v>
      </c>
    </row>
    <row r="6" spans="1:10" s="39" customFormat="1" ht="30.75" customHeight="1" thickBot="1" x14ac:dyDescent="0.3">
      <c r="A6" s="38"/>
      <c r="B6" s="9" t="s">
        <v>28</v>
      </c>
      <c r="C6" s="35" t="s">
        <v>32</v>
      </c>
      <c r="D6" s="19" t="s">
        <v>31</v>
      </c>
      <c r="E6" s="21">
        <v>180</v>
      </c>
      <c r="F6" s="29"/>
      <c r="G6" s="29">
        <f>252.3/150*180</f>
        <v>302.76000000000005</v>
      </c>
      <c r="H6" s="29">
        <f>7.06/150*180</f>
        <v>8.4719999999999995</v>
      </c>
      <c r="I6" s="29">
        <f>7.43/150*180</f>
        <v>8.9160000000000004</v>
      </c>
      <c r="J6" s="30">
        <f>39.3/150*180</f>
        <v>47.159999999999989</v>
      </c>
    </row>
    <row r="7" spans="1:10" x14ac:dyDescent="0.25">
      <c r="A7" s="8"/>
      <c r="B7" s="48" t="s">
        <v>23</v>
      </c>
      <c r="C7" s="35" t="s">
        <v>35</v>
      </c>
      <c r="D7" s="19" t="s">
        <v>33</v>
      </c>
      <c r="E7" s="21">
        <v>200</v>
      </c>
      <c r="F7" s="29"/>
      <c r="G7" s="29">
        <v>60.25</v>
      </c>
      <c r="H7" s="29">
        <v>0</v>
      </c>
      <c r="I7" s="29">
        <v>0.01</v>
      </c>
      <c r="J7" s="30">
        <v>15.04</v>
      </c>
    </row>
    <row r="8" spans="1:10" x14ac:dyDescent="0.25">
      <c r="A8" s="8"/>
      <c r="B8" s="47" t="s">
        <v>20</v>
      </c>
      <c r="C8" s="35" t="s">
        <v>29</v>
      </c>
      <c r="D8" s="10" t="s">
        <v>14</v>
      </c>
      <c r="E8" s="22">
        <v>20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0" ht="15.75" thickBot="1" x14ac:dyDescent="0.3">
      <c r="A9" s="12"/>
      <c r="B9" s="13"/>
      <c r="C9" s="13"/>
      <c r="D9" s="14"/>
      <c r="E9" s="24">
        <f>SUM(E4:E8)</f>
        <v>560</v>
      </c>
      <c r="F9" s="25">
        <v>102.89</v>
      </c>
      <c r="G9" s="25">
        <f>SUM(G4:G8)</f>
        <v>703.32555555555564</v>
      </c>
      <c r="H9" s="25">
        <f t="shared" ref="H9:I9" si="0">SUM(H4:H8)</f>
        <v>30.174222222222223</v>
      </c>
      <c r="I9" s="25">
        <f t="shared" si="0"/>
        <v>26.650444444444446</v>
      </c>
      <c r="J9" s="31">
        <f>SUM(J4:J8)</f>
        <v>84.079999999999984</v>
      </c>
    </row>
    <row r="10" spans="1:10" ht="30" customHeight="1" x14ac:dyDescent="0.25">
      <c r="A10" s="8" t="s">
        <v>16</v>
      </c>
      <c r="B10" s="15" t="s">
        <v>17</v>
      </c>
      <c r="C10" s="35" t="s">
        <v>45</v>
      </c>
      <c r="D10" s="16" t="s">
        <v>46</v>
      </c>
      <c r="E10" s="32">
        <v>60</v>
      </c>
      <c r="F10" s="17"/>
      <c r="G10" s="33">
        <v>89.19</v>
      </c>
      <c r="H10" s="33">
        <v>1.88</v>
      </c>
      <c r="I10" s="33">
        <v>7.1</v>
      </c>
      <c r="J10" s="34">
        <v>4.4400000000000004</v>
      </c>
    </row>
    <row r="11" spans="1:10" ht="31.5" customHeight="1" x14ac:dyDescent="0.25">
      <c r="A11" s="8" t="s">
        <v>25</v>
      </c>
      <c r="B11" s="9" t="s">
        <v>18</v>
      </c>
      <c r="C11" s="35" t="s">
        <v>47</v>
      </c>
      <c r="D11" s="10" t="s">
        <v>48</v>
      </c>
      <c r="E11" s="22">
        <v>250</v>
      </c>
      <c r="F11" s="11"/>
      <c r="G11" s="27">
        <f>89.78/200*250</f>
        <v>112.22500000000001</v>
      </c>
      <c r="H11" s="27">
        <f>1.61/200*250</f>
        <v>2.0125000000000002</v>
      </c>
      <c r="I11" s="27">
        <f>6.15/200*250</f>
        <v>7.6875000000000009</v>
      </c>
      <c r="J11" s="28">
        <f>6.99/200*250</f>
        <v>8.7375000000000007</v>
      </c>
    </row>
    <row r="12" spans="1:10" ht="33" customHeight="1" x14ac:dyDescent="0.25">
      <c r="A12" s="8"/>
      <c r="B12" s="9" t="s">
        <v>19</v>
      </c>
      <c r="C12" s="35" t="s">
        <v>51</v>
      </c>
      <c r="D12" s="10" t="s">
        <v>52</v>
      </c>
      <c r="E12" s="22">
        <v>100</v>
      </c>
      <c r="F12" s="11"/>
      <c r="G12" s="41">
        <f>121.45/90*100</f>
        <v>134.94444444444446</v>
      </c>
      <c r="H12" s="41">
        <f>18.02/90*100</f>
        <v>20.022222222222222</v>
      </c>
      <c r="I12" s="41">
        <f>3.71/90*100</f>
        <v>4.1222222222222227</v>
      </c>
      <c r="J12" s="42">
        <f>4.01/90*100</f>
        <v>4.4555555555555557</v>
      </c>
    </row>
    <row r="13" spans="1:10" ht="33" customHeight="1" x14ac:dyDescent="0.25">
      <c r="A13" s="8"/>
      <c r="B13" s="9" t="s">
        <v>28</v>
      </c>
      <c r="C13" s="35" t="s">
        <v>49</v>
      </c>
      <c r="D13" s="10" t="s">
        <v>50</v>
      </c>
      <c r="E13" s="22">
        <v>180</v>
      </c>
      <c r="F13" s="11"/>
      <c r="G13" s="27">
        <f>175.49/150*180</f>
        <v>210.58800000000002</v>
      </c>
      <c r="H13" s="27">
        <f>3.73/150*180</f>
        <v>4.476</v>
      </c>
      <c r="I13" s="27">
        <f>6.81/150*180</f>
        <v>8.1719999999999988</v>
      </c>
      <c r="J13" s="28">
        <f>24.81/150*180</f>
        <v>29.771999999999998</v>
      </c>
    </row>
    <row r="14" spans="1:10" x14ac:dyDescent="0.25">
      <c r="A14" s="8"/>
      <c r="B14" s="44" t="s">
        <v>23</v>
      </c>
      <c r="C14" s="35" t="s">
        <v>37</v>
      </c>
      <c r="D14" s="10" t="s">
        <v>36</v>
      </c>
      <c r="E14" s="22">
        <v>200</v>
      </c>
      <c r="F14" s="11"/>
      <c r="G14" s="41">
        <v>48.8</v>
      </c>
      <c r="H14" s="41">
        <v>0.08</v>
      </c>
      <c r="I14" s="41">
        <v>0.08</v>
      </c>
      <c r="J14" s="42">
        <v>11.94</v>
      </c>
    </row>
    <row r="15" spans="1:10" x14ac:dyDescent="0.25">
      <c r="A15" s="8"/>
      <c r="B15" s="9" t="s">
        <v>20</v>
      </c>
      <c r="C15" s="35" t="s">
        <v>29</v>
      </c>
      <c r="D15" s="10" t="s">
        <v>14</v>
      </c>
      <c r="E15" s="22">
        <v>30</v>
      </c>
      <c r="F15" s="11"/>
      <c r="G15" s="27">
        <v>62.38</v>
      </c>
      <c r="H15" s="27">
        <v>2.2799999999999998</v>
      </c>
      <c r="I15" s="27">
        <v>0.24</v>
      </c>
      <c r="J15" s="28">
        <v>10.35</v>
      </c>
    </row>
    <row r="16" spans="1:10" x14ac:dyDescent="0.25">
      <c r="A16" s="8"/>
      <c r="B16" s="9" t="s">
        <v>21</v>
      </c>
      <c r="C16" s="35" t="s">
        <v>30</v>
      </c>
      <c r="D16" s="10" t="s">
        <v>22</v>
      </c>
      <c r="E16" s="22">
        <v>30</v>
      </c>
      <c r="F16" s="27"/>
      <c r="G16" s="27">
        <v>62.34</v>
      </c>
      <c r="H16" s="27">
        <v>1.47</v>
      </c>
      <c r="I16" s="27">
        <v>0.3</v>
      </c>
      <c r="J16" s="28">
        <v>13.4</v>
      </c>
    </row>
    <row r="17" spans="1:10" x14ac:dyDescent="0.25">
      <c r="A17" s="8"/>
      <c r="B17" s="18"/>
      <c r="C17" s="18"/>
      <c r="D17" s="19"/>
      <c r="E17" s="20"/>
      <c r="F17" s="36"/>
      <c r="G17" s="23"/>
      <c r="H17" s="23"/>
      <c r="I17" s="23"/>
      <c r="J17" s="37"/>
    </row>
    <row r="18" spans="1:10" ht="15.75" thickBot="1" x14ac:dyDescent="0.3">
      <c r="A18" s="12"/>
      <c r="B18" s="13"/>
      <c r="C18" s="13"/>
      <c r="D18" s="14"/>
      <c r="E18" s="24">
        <f>SUM(E10:E17)</f>
        <v>850</v>
      </c>
      <c r="F18" s="25">
        <v>102.89</v>
      </c>
      <c r="G18" s="24">
        <f>SUM(G10:G17)</f>
        <v>720.46744444444448</v>
      </c>
      <c r="H18" s="24">
        <f t="shared" ref="H18:J18" si="1">SUM(H10:H17)</f>
        <v>32.220722222222221</v>
      </c>
      <c r="I18" s="24">
        <f t="shared" si="1"/>
        <v>27.701722222222223</v>
      </c>
      <c r="J18" s="24">
        <f t="shared" si="1"/>
        <v>83.095055555555561</v>
      </c>
    </row>
    <row r="19" spans="1:10" ht="15.75" thickBot="1" x14ac:dyDescent="0.3">
      <c r="A19" s="6" t="s">
        <v>15</v>
      </c>
      <c r="B19" s="43" t="s">
        <v>27</v>
      </c>
      <c r="C19" s="45" t="s">
        <v>40</v>
      </c>
      <c r="D19" s="7" t="s">
        <v>38</v>
      </c>
      <c r="E19" s="21">
        <v>60</v>
      </c>
      <c r="F19" s="26"/>
      <c r="G19" s="21">
        <v>257</v>
      </c>
      <c r="H19" s="21">
        <v>6</v>
      </c>
      <c r="I19" s="21">
        <v>4</v>
      </c>
      <c r="J19" s="46">
        <v>49</v>
      </c>
    </row>
    <row r="20" spans="1:10" x14ac:dyDescent="0.25">
      <c r="A20" s="8" t="s">
        <v>26</v>
      </c>
      <c r="B20" s="44" t="s">
        <v>23</v>
      </c>
      <c r="C20" s="35" t="s">
        <v>41</v>
      </c>
      <c r="D20" s="10" t="s">
        <v>39</v>
      </c>
      <c r="E20" s="21">
        <v>200</v>
      </c>
      <c r="F20" s="27"/>
      <c r="G20" s="27">
        <v>40.96</v>
      </c>
      <c r="H20" s="27">
        <v>0.06</v>
      </c>
      <c r="I20" s="27">
        <v>0.01</v>
      </c>
      <c r="J20" s="27">
        <v>10.16</v>
      </c>
    </row>
    <row r="21" spans="1:10" ht="15.75" thickBot="1" x14ac:dyDescent="0.3">
      <c r="A21" s="12"/>
      <c r="B21" s="13"/>
      <c r="C21" s="13"/>
      <c r="D21" s="14"/>
      <c r="E21" s="24">
        <f>SUM(E19:E20)</f>
        <v>260</v>
      </c>
      <c r="F21" s="25">
        <v>31.6</v>
      </c>
      <c r="G21" s="24">
        <f>SUM(G19:G20)</f>
        <v>297.95999999999998</v>
      </c>
      <c r="H21" s="24">
        <f t="shared" ref="H21:J21" si="2">SUM(H19:H20)</f>
        <v>6.06</v>
      </c>
      <c r="I21" s="24">
        <f t="shared" si="2"/>
        <v>4.01</v>
      </c>
      <c r="J21" s="24">
        <f t="shared" si="2"/>
        <v>59.16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2022-10-21T11:18:19Z</cp:lastPrinted>
  <dcterms:created xsi:type="dcterms:W3CDTF">2021-05-20T08:28:34Z</dcterms:created>
  <dcterms:modified xsi:type="dcterms:W3CDTF">2023-09-20T06:26:32Z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